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lareChamberlain\Downloads\"/>
    </mc:Choice>
  </mc:AlternateContent>
  <xr:revisionPtr revIDLastSave="0" documentId="8_{560BE1B4-B83C-4D4B-BB51-34C952DF215E}" xr6:coauthVersionLast="47" xr6:coauthVersionMax="47" xr10:uidLastSave="{00000000-0000-0000-0000-000000000000}"/>
  <bookViews>
    <workbookView xWindow="28680" yWindow="-930" windowWidth="29040" windowHeight="15720" tabRatio="869" xr2:uid="{3B021C5E-DAB3-407C-91DF-EFCD4942BA7D}"/>
  </bookViews>
  <sheets>
    <sheet name="Guidelines" sheetId="46" r:id="rId1"/>
    <sheet name="Prison info" sheetId="29" r:id="rId2"/>
    <sheet name="All participants" sheetId="62" r:id="rId3"/>
    <sheet name="Prison 1" sheetId="52" r:id="rId4"/>
    <sheet name="Prison 2" sheetId="56" r:id="rId5"/>
    <sheet name="Prison 3" sheetId="57" r:id="rId6"/>
    <sheet name="Validation lists" sheetId="51" r:id="rId7"/>
    <sheet name=" Summary sheet" sheetId="33" r:id="rId8"/>
  </sheets>
  <definedNames>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3" l="1"/>
  <c r="E5" i="33"/>
  <c r="E4" i="33"/>
  <c r="O2" i="57"/>
  <c r="O3" i="57"/>
  <c r="O4" i="57"/>
  <c r="O5" i="57"/>
  <c r="O6" i="57"/>
  <c r="O7" i="57"/>
  <c r="O8" i="57"/>
  <c r="O9" i="57"/>
  <c r="O10" i="57"/>
  <c r="O11" i="57"/>
  <c r="O12" i="57"/>
  <c r="O13" i="57"/>
  <c r="O14" i="57"/>
  <c r="O15" i="57"/>
  <c r="O16" i="57"/>
  <c r="O17" i="57"/>
  <c r="O18" i="57"/>
  <c r="O19" i="57"/>
  <c r="O20" i="57"/>
  <c r="O21" i="57"/>
  <c r="O22" i="57"/>
  <c r="O23" i="57"/>
  <c r="O24" i="57"/>
  <c r="O25" i="57"/>
  <c r="O26" i="57"/>
  <c r="O27" i="57"/>
  <c r="O28" i="57"/>
  <c r="O29" i="57"/>
  <c r="O30" i="57"/>
  <c r="O31" i="57"/>
  <c r="O32" i="57"/>
  <c r="O33" i="57"/>
  <c r="O34" i="57"/>
  <c r="O35" i="57"/>
  <c r="O36" i="57"/>
  <c r="O37" i="57"/>
  <c r="O38" i="57"/>
  <c r="O39" i="57"/>
  <c r="O40" i="57"/>
  <c r="O41" i="57"/>
  <c r="L2" i="57"/>
  <c r="P2" i="56"/>
  <c r="P3" i="56"/>
  <c r="P4" i="56"/>
  <c r="P5" i="56"/>
  <c r="P6" i="56"/>
  <c r="P7" i="56"/>
  <c r="P8" i="56"/>
  <c r="P9" i="56"/>
  <c r="P10" i="56"/>
  <c r="P11" i="56"/>
  <c r="P12" i="56"/>
  <c r="P13" i="56"/>
  <c r="P14" i="56"/>
  <c r="P15" i="56"/>
  <c r="P16" i="56"/>
  <c r="P17" i="56"/>
  <c r="P18" i="56"/>
  <c r="P19" i="56"/>
  <c r="P20" i="56"/>
  <c r="P21" i="56"/>
  <c r="P22" i="56"/>
  <c r="P23" i="56"/>
  <c r="P24" i="56"/>
  <c r="P25" i="56"/>
  <c r="P26" i="56"/>
  <c r="P27" i="56"/>
  <c r="P28" i="56"/>
  <c r="P29" i="56"/>
  <c r="P30" i="56"/>
  <c r="P31" i="56"/>
  <c r="P32" i="56"/>
  <c r="P33" i="56"/>
  <c r="P34" i="56"/>
  <c r="P35" i="56"/>
  <c r="P36" i="56"/>
  <c r="P37" i="56"/>
  <c r="P38" i="56"/>
  <c r="P39" i="56"/>
  <c r="P40" i="56"/>
  <c r="P41" i="56"/>
  <c r="P42" i="56"/>
  <c r="P43" i="56"/>
  <c r="P44" i="56"/>
  <c r="P45" i="56"/>
  <c r="P46" i="56"/>
  <c r="P47" i="56"/>
  <c r="P48" i="56"/>
  <c r="P49" i="56"/>
  <c r="P50" i="56"/>
  <c r="P51" i="56"/>
  <c r="P52" i="56"/>
  <c r="P53" i="56"/>
  <c r="M2" i="56"/>
  <c r="M3" i="56"/>
  <c r="M4" i="56"/>
  <c r="M5" i="56"/>
  <c r="M6" i="56"/>
  <c r="M7" i="56"/>
  <c r="M8" i="56"/>
  <c r="M9" i="56"/>
  <c r="M10" i="56"/>
  <c r="M11" i="56"/>
  <c r="M12" i="56"/>
  <c r="M13" i="56"/>
  <c r="M14" i="56"/>
  <c r="M15" i="56"/>
  <c r="M16" i="56"/>
  <c r="M17" i="56"/>
  <c r="M18" i="56"/>
  <c r="M19" i="56"/>
  <c r="M20" i="56"/>
  <c r="M21" i="56"/>
  <c r="M22" i="56"/>
  <c r="M23" i="56"/>
  <c r="M24" i="56"/>
  <c r="M25" i="56"/>
  <c r="M26" i="56"/>
  <c r="M27" i="56"/>
  <c r="M28" i="56"/>
  <c r="M29" i="56"/>
  <c r="M30" i="56"/>
  <c r="M31" i="56"/>
  <c r="M32" i="56"/>
  <c r="M33" i="56"/>
  <c r="M34" i="56"/>
  <c r="M35" i="56"/>
  <c r="M36" i="56"/>
  <c r="M37" i="56"/>
  <c r="M38" i="56"/>
  <c r="M39" i="56"/>
  <c r="M40" i="56"/>
  <c r="M41" i="56"/>
  <c r="M42" i="56"/>
  <c r="M43" i="56"/>
  <c r="M44" i="56"/>
  <c r="M45" i="56"/>
  <c r="M46" i="56"/>
  <c r="M47" i="56"/>
  <c r="M48" i="56"/>
  <c r="M49" i="56"/>
  <c r="M50" i="56"/>
  <c r="M51" i="56"/>
  <c r="M52" i="56"/>
  <c r="M53" i="56"/>
  <c r="P2" i="52"/>
  <c r="P3" i="52"/>
  <c r="P4" i="52"/>
  <c r="P5" i="52"/>
  <c r="P6" i="52"/>
  <c r="P7" i="52"/>
  <c r="P8" i="52"/>
  <c r="P9" i="52"/>
  <c r="P10" i="52"/>
  <c r="P11" i="52"/>
  <c r="P12" i="52"/>
  <c r="P13" i="52"/>
  <c r="P14" i="52"/>
  <c r="P15" i="52"/>
  <c r="P16" i="52"/>
  <c r="P17" i="52"/>
  <c r="P18" i="52"/>
  <c r="P19" i="52"/>
  <c r="P20" i="52"/>
  <c r="P21" i="52"/>
  <c r="P22" i="52"/>
  <c r="P23" i="52"/>
  <c r="P24" i="52"/>
  <c r="P25" i="52"/>
  <c r="P26" i="52"/>
  <c r="P27" i="52"/>
  <c r="P28" i="52"/>
  <c r="P29" i="52"/>
  <c r="P30" i="52"/>
  <c r="P31" i="52"/>
  <c r="P32" i="52"/>
  <c r="P33" i="52"/>
  <c r="P34" i="52"/>
  <c r="P35" i="52"/>
  <c r="P36" i="52"/>
  <c r="P37" i="52"/>
  <c r="P38" i="52"/>
  <c r="P39" i="52"/>
  <c r="P40" i="52"/>
  <c r="P41" i="52"/>
  <c r="P42" i="52"/>
  <c r="P43" i="52"/>
  <c r="P44" i="52"/>
  <c r="M2"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L33" i="57"/>
  <c r="L34" i="57"/>
  <c r="L35" i="57"/>
  <c r="L36" i="57"/>
  <c r="L37" i="57"/>
  <c r="L38" i="57"/>
  <c r="L39" i="57"/>
  <c r="L40" i="57"/>
  <c r="L41" i="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<sst xmlns="http://schemas.openxmlformats.org/spreadsheetml/2006/main" count="2196" uniqueCount="404">
  <si>
    <t>Charity Digital Academy - Excel sample data</t>
  </si>
  <si>
    <t>This Excel workbook contains:</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</si>
  <si>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</si>
  <si>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</si>
  <si>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Prison</t>
  </si>
  <si>
    <t>Postcode</t>
  </si>
  <si>
    <t>Gender</t>
  </si>
  <si>
    <t>Supervisor</t>
  </si>
  <si>
    <t>Category</t>
  </si>
  <si>
    <t>Number of Mentors</t>
  </si>
  <si>
    <t>Trumpet</t>
  </si>
  <si>
    <t>Piano</t>
  </si>
  <si>
    <t>Guitar</t>
  </si>
  <si>
    <t>Electric Keyboard</t>
  </si>
  <si>
    <t>Saxophone</t>
  </si>
  <si>
    <t>Violin</t>
  </si>
  <si>
    <t>Electronic keyboard</t>
  </si>
  <si>
    <t>Drums</t>
  </si>
  <si>
    <t xml:space="preserve">Bass </t>
  </si>
  <si>
    <t>HMP Brixton</t>
  </si>
  <si>
    <t>SW2 5XF</t>
  </si>
  <si>
    <t>Male</t>
  </si>
  <si>
    <t>Deepak Patel</t>
  </si>
  <si>
    <t>C</t>
  </si>
  <si>
    <t>HMP Belmarsh</t>
  </si>
  <si>
    <t>SE28 0EB</t>
  </si>
  <si>
    <t>Michael Rosenberg</t>
  </si>
  <si>
    <t>A</t>
  </si>
  <si>
    <t>HMP Manchester</t>
  </si>
  <si>
    <t>M60 9AH</t>
  </si>
  <si>
    <t>Rachel Rossi</t>
  </si>
  <si>
    <t>Name</t>
  </si>
  <si>
    <t>Prison number</t>
  </si>
  <si>
    <t>Ethnicity</t>
  </si>
  <si>
    <t>Date of birth</t>
  </si>
  <si>
    <t>Age now</t>
  </si>
  <si>
    <t>Musical experience</t>
  </si>
  <si>
    <t>Skills learnt</t>
  </si>
  <si>
    <t>Built a relationship with their mentor</t>
  </si>
  <si>
    <t>Enjoyed the sessions</t>
  </si>
  <si>
    <t>Optimism at start (1(bad)-10(good))</t>
  </si>
  <si>
    <t>Optimism at end (1(bad)-10(good))</t>
  </si>
  <si>
    <t>Change in optimism</t>
  </si>
  <si>
    <t>Hours booked</t>
  </si>
  <si>
    <t>Hours Attended</t>
  </si>
  <si>
    <t>Hours missed</t>
  </si>
  <si>
    <t xml:space="preserve">Rowan Alder  </t>
  </si>
  <si>
    <t>HMP 1234</t>
  </si>
  <si>
    <t>Plays a musical instrument</t>
  </si>
  <si>
    <t>Focusing on a task, Working as a team, Communicating with others</t>
  </si>
  <si>
    <t>2 Agree</t>
  </si>
  <si>
    <t>1 Really enjoyed</t>
  </si>
  <si>
    <t xml:space="preserve">Hazel Bramble  </t>
  </si>
  <si>
    <t>HMP 1235</t>
  </si>
  <si>
    <t>Working towards a goal, Improving ability through practice</t>
  </si>
  <si>
    <t>3 Disagree</t>
  </si>
  <si>
    <t>3 Didn't enjoy</t>
  </si>
  <si>
    <t xml:space="preserve">Flamboyant Patel  </t>
  </si>
  <si>
    <t>HMP 1236</t>
  </si>
  <si>
    <t>No musical experience</t>
  </si>
  <si>
    <t>Working as a team, Communicating with others</t>
  </si>
  <si>
    <t>2 Enjoyed</t>
  </si>
  <si>
    <t xml:space="preserve">Willow Moss  </t>
  </si>
  <si>
    <t>HMP 1237</t>
  </si>
  <si>
    <t>1 Strongly agree</t>
  </si>
  <si>
    <t xml:space="preserve">Fern Cotter  </t>
  </si>
  <si>
    <t>HMP 1238</t>
  </si>
  <si>
    <t xml:space="preserve">Ivy Brook  </t>
  </si>
  <si>
    <t>HMP 1239</t>
  </si>
  <si>
    <t>Building relationship with mentor, Working towards a goal</t>
  </si>
  <si>
    <t>4 Really didn't enjoy</t>
  </si>
  <si>
    <t xml:space="preserve">Laurel Fenn  </t>
  </si>
  <si>
    <t>HMP 1240</t>
  </si>
  <si>
    <t>Working towards a goal, Communicating with others</t>
  </si>
  <si>
    <t xml:space="preserve">Poppy Heather  </t>
  </si>
  <si>
    <t>HMP 1241</t>
  </si>
  <si>
    <t>Improving ability through practice, Building relationship with mentor</t>
  </si>
  <si>
    <t xml:space="preserve">Clover Reed  </t>
  </si>
  <si>
    <t>HMP 1242</t>
  </si>
  <si>
    <t>Improving ability through practice, Communicating with others</t>
  </si>
  <si>
    <t xml:space="preserve">Sorrel Ash  </t>
  </si>
  <si>
    <t>HMP 1243</t>
  </si>
  <si>
    <t xml:space="preserve">Primrose Tilling  </t>
  </si>
  <si>
    <t>HMP 1244</t>
  </si>
  <si>
    <t xml:space="preserve">Foxglove Banner  </t>
  </si>
  <si>
    <t>HMP 1245</t>
  </si>
  <si>
    <t xml:space="preserve">Bluebell Harrow  </t>
  </si>
  <si>
    <t>HMP 1247</t>
  </si>
  <si>
    <t xml:space="preserve">Baobab Moyo  </t>
  </si>
  <si>
    <t xml:space="preserve">Tamarind Ellis  </t>
  </si>
  <si>
    <t>HMP 1248</t>
  </si>
  <si>
    <t>Communicating with others, Working towards a goal</t>
  </si>
  <si>
    <t xml:space="preserve">Birch Tansy  </t>
  </si>
  <si>
    <t>HMP 1314</t>
  </si>
  <si>
    <t xml:space="preserve">Ginger Vale  </t>
  </si>
  <si>
    <t>HMP 1315</t>
  </si>
  <si>
    <t xml:space="preserve">Marigold Finch  </t>
  </si>
  <si>
    <t>HMP 1316</t>
  </si>
  <si>
    <t>HMP 1317</t>
  </si>
  <si>
    <t>HMP 1318</t>
  </si>
  <si>
    <t xml:space="preserve">Hawthorn Everly  </t>
  </si>
  <si>
    <t>HMP 1319</t>
  </si>
  <si>
    <t xml:space="preserve">Sprig Leong  </t>
  </si>
  <si>
    <t>HMP 1320</t>
  </si>
  <si>
    <t xml:space="preserve">Taro Hollis  </t>
  </si>
  <si>
    <t>HMP 1321</t>
  </si>
  <si>
    <t xml:space="preserve">Cassava Rivera  </t>
  </si>
  <si>
    <t>HMP 1322</t>
  </si>
  <si>
    <t xml:space="preserve">Yam Dumas  </t>
  </si>
  <si>
    <t>HMP 1323</t>
  </si>
  <si>
    <t xml:space="preserve">Kapok Anand  </t>
  </si>
  <si>
    <t>HMP 1324</t>
  </si>
  <si>
    <t xml:space="preserve">Mahogany Silva  </t>
  </si>
  <si>
    <t>HMP 1325</t>
  </si>
  <si>
    <t xml:space="preserve">Jacaranda Ndlovu  </t>
  </si>
  <si>
    <t>HMP 1326</t>
  </si>
  <si>
    <t xml:space="preserve">Cacao Mendoza  </t>
  </si>
  <si>
    <t>HMP 1327</t>
  </si>
  <si>
    <t xml:space="preserve">Camphor Kato  </t>
  </si>
  <si>
    <t>HMP 1334</t>
  </si>
  <si>
    <t xml:space="preserve">Soursop Jay  </t>
  </si>
  <si>
    <t>HMP 1335</t>
  </si>
  <si>
    <t xml:space="preserve">Juju Elwood  </t>
  </si>
  <si>
    <t>HMP 1336</t>
  </si>
  <si>
    <t xml:space="preserve">Chervil Kazi  </t>
  </si>
  <si>
    <t>HMP 1337</t>
  </si>
  <si>
    <t xml:space="preserve">Mangrove Lowe  </t>
  </si>
  <si>
    <t>HMP 1338</t>
  </si>
  <si>
    <t xml:space="preserve">Aloe Menon  </t>
  </si>
  <si>
    <t>HMP 1339</t>
  </si>
  <si>
    <t xml:space="preserve">Calen Buckthorn  </t>
  </si>
  <si>
    <t>HMP 1340</t>
  </si>
  <si>
    <t xml:space="preserve">Draco Kiran  </t>
  </si>
  <si>
    <t>HMP 1341</t>
  </si>
  <si>
    <t xml:space="preserve">Pandan Watts  </t>
  </si>
  <si>
    <t>HMP 1342</t>
  </si>
  <si>
    <t xml:space="preserve">Scot Darcy  </t>
  </si>
  <si>
    <t>HMP 1343</t>
  </si>
  <si>
    <t xml:space="preserve">Hornbeam Zane  </t>
  </si>
  <si>
    <t>HMP 1344</t>
  </si>
  <si>
    <t xml:space="preserve">Sweetgum Otieno  </t>
  </si>
  <si>
    <t>HMP 1345</t>
  </si>
  <si>
    <t xml:space="preserve">Sloane Yates  </t>
  </si>
  <si>
    <t>HMP 1346</t>
  </si>
  <si>
    <t>Cress Hibbert</t>
  </si>
  <si>
    <t>HMP 1347</t>
  </si>
  <si>
    <t xml:space="preserve">Ackee James  </t>
  </si>
  <si>
    <t>HMP 1249</t>
  </si>
  <si>
    <t xml:space="preserve">Cassava Ncube  </t>
  </si>
  <si>
    <t>HMP 1250</t>
  </si>
  <si>
    <t xml:space="preserve">Heliconia Rae  </t>
  </si>
  <si>
    <t>HMP 1251</t>
  </si>
  <si>
    <t>Not recorded</t>
  </si>
  <si>
    <t xml:space="preserve">Mahogany Shaw  </t>
  </si>
  <si>
    <t>HMP 1252</t>
  </si>
  <si>
    <t xml:space="preserve">Sakura Inoue  </t>
  </si>
  <si>
    <t>HMP 1253</t>
  </si>
  <si>
    <t xml:space="preserve">Lotus Mehra  </t>
  </si>
  <si>
    <t>HMP 1254</t>
  </si>
  <si>
    <t xml:space="preserve">Bamboo Tanaka  </t>
  </si>
  <si>
    <t>HMP 1255</t>
  </si>
  <si>
    <t xml:space="preserve">Maranta Leong  </t>
  </si>
  <si>
    <t>HMP 1256</t>
  </si>
  <si>
    <t xml:space="preserve">Plumeria Anand  </t>
  </si>
  <si>
    <t>HMP 1257</t>
  </si>
  <si>
    <t xml:space="preserve">Ginger Kiri  </t>
  </si>
  <si>
    <t>HMP 1258</t>
  </si>
  <si>
    <t xml:space="preserve">Ash Rowan  </t>
  </si>
  <si>
    <t>HMP 1284</t>
  </si>
  <si>
    <t>HMP 1285</t>
  </si>
  <si>
    <t xml:space="preserve">Cedar Pike  </t>
  </si>
  <si>
    <t>HMP 1286</t>
  </si>
  <si>
    <t xml:space="preserve">Elm Inoue  </t>
  </si>
  <si>
    <t>HMP 1287</t>
  </si>
  <si>
    <t>HMP 1288</t>
  </si>
  <si>
    <t xml:space="preserve">Hazel Grove  </t>
  </si>
  <si>
    <t>HMP 1289</t>
  </si>
  <si>
    <t xml:space="preserve">Palmira Cruz  </t>
  </si>
  <si>
    <t>HMP 1301</t>
  </si>
  <si>
    <t xml:space="preserve">Petal Reed  </t>
  </si>
  <si>
    <t>HMP 1302</t>
  </si>
  <si>
    <t xml:space="preserve">Pine Raji  </t>
  </si>
  <si>
    <t>HMP 1303</t>
  </si>
  <si>
    <t xml:space="preserve">Poplar Cruz  </t>
  </si>
  <si>
    <t>HMP 1304</t>
  </si>
  <si>
    <t xml:space="preserve">Poppy Heath  </t>
  </si>
  <si>
    <t>HMP 1305</t>
  </si>
  <si>
    <t xml:space="preserve">Rue Hollow  </t>
  </si>
  <si>
    <t>HMP 1306</t>
  </si>
  <si>
    <t xml:space="preserve">Sage Hollis  </t>
  </si>
  <si>
    <t>HMP 1307</t>
  </si>
  <si>
    <t>Sprig Le</t>
  </si>
  <si>
    <t>HMP 1308</t>
  </si>
  <si>
    <t xml:space="preserve">Hibiscus Tanaka  </t>
  </si>
  <si>
    <t>HMP 1309</t>
  </si>
  <si>
    <t>HMP 1310</t>
  </si>
  <si>
    <t xml:space="preserve">Thistle Raji  </t>
  </si>
  <si>
    <t>HMP 1311</t>
  </si>
  <si>
    <t xml:space="preserve">Bamboo Pike  </t>
  </si>
  <si>
    <t>HMP 1312</t>
  </si>
  <si>
    <t>HMP 1313</t>
  </si>
  <si>
    <t xml:space="preserve">Guava Chen  </t>
  </si>
  <si>
    <t>HMP 1328</t>
  </si>
  <si>
    <t xml:space="preserve">Lemongrass James  </t>
  </si>
  <si>
    <t>HMP 1329</t>
  </si>
  <si>
    <t>HMP 1330</t>
  </si>
  <si>
    <t xml:space="preserve">Dill Azura  </t>
  </si>
  <si>
    <t>HMP 1331</t>
  </si>
  <si>
    <t xml:space="preserve">Sprig Fox  </t>
  </si>
  <si>
    <t>HMP 1332</t>
  </si>
  <si>
    <t xml:space="preserve">Olive Finch  </t>
  </si>
  <si>
    <t>HMP 1333</t>
  </si>
  <si>
    <t xml:space="preserve">Cassius Rowe  </t>
  </si>
  <si>
    <t>HMP 1348</t>
  </si>
  <si>
    <t xml:space="preserve">Sycamore Blaine  </t>
  </si>
  <si>
    <t>HMP 1349</t>
  </si>
  <si>
    <t xml:space="preserve">Mahua Calder  </t>
  </si>
  <si>
    <t>HMP 1350</t>
  </si>
  <si>
    <t xml:space="preserve">Durian Ferrell  </t>
  </si>
  <si>
    <t>HMP 1351</t>
  </si>
  <si>
    <t xml:space="preserve">Arjun Clare  </t>
  </si>
  <si>
    <t>HMP 1352</t>
  </si>
  <si>
    <t xml:space="preserve">Nettle Stokes  </t>
  </si>
  <si>
    <t>HMP 1353</t>
  </si>
  <si>
    <t xml:space="preserve">Ginkgo Navarro  </t>
  </si>
  <si>
    <t>HMP 1354</t>
  </si>
  <si>
    <t xml:space="preserve">Rambutan Mistry  </t>
  </si>
  <si>
    <t>HMP 1355</t>
  </si>
  <si>
    <t xml:space="preserve">Zayn Ziziphus  </t>
  </si>
  <si>
    <t>HMP 1356</t>
  </si>
  <si>
    <t xml:space="preserve">Tamarillo Quinn  </t>
  </si>
  <si>
    <t>HMP 1357</t>
  </si>
  <si>
    <t xml:space="preserve">Kumquat Zev  </t>
  </si>
  <si>
    <t>HMP 1358</t>
  </si>
  <si>
    <t xml:space="preserve">Cactus Pendry  </t>
  </si>
  <si>
    <t>HMP 1359</t>
  </si>
  <si>
    <t xml:space="preserve">Teak Rumi  </t>
  </si>
  <si>
    <t>HMP 1360</t>
  </si>
  <si>
    <t xml:space="preserve">Milo Mulberry  </t>
  </si>
  <si>
    <t>HMP 1361</t>
  </si>
  <si>
    <t xml:space="preserve">Flax Roshan  </t>
  </si>
  <si>
    <t>HMP 1362</t>
  </si>
  <si>
    <t xml:space="preserve">Almond Beale  </t>
  </si>
  <si>
    <t>HMP 1363</t>
  </si>
  <si>
    <t xml:space="preserve">Papaya Sato  </t>
  </si>
  <si>
    <t>HMP 1364</t>
  </si>
  <si>
    <t xml:space="preserve">Cacao Delgado  </t>
  </si>
  <si>
    <t>HMP 1259</t>
  </si>
  <si>
    <t xml:space="preserve">Jacaranda Cruz  </t>
  </si>
  <si>
    <t>HMP 1260</t>
  </si>
  <si>
    <t xml:space="preserve">Guava Morales  </t>
  </si>
  <si>
    <t>HMP 1261</t>
  </si>
  <si>
    <t xml:space="preserve">Papaya Rivera  </t>
  </si>
  <si>
    <t>HMP 1262</t>
  </si>
  <si>
    <t xml:space="preserve">Bougainvillea Solis  </t>
  </si>
  <si>
    <t>HMP 1263</t>
  </si>
  <si>
    <t xml:space="preserve">Amaryllis Rojas  </t>
  </si>
  <si>
    <t>HMP 1264</t>
  </si>
  <si>
    <t xml:space="preserve">Cedar Vale  </t>
  </si>
  <si>
    <t>HMP 1265</t>
  </si>
  <si>
    <t xml:space="preserve">Acacia Finch  </t>
  </si>
  <si>
    <t>HMP 1266</t>
  </si>
  <si>
    <t xml:space="preserve">Moss Everly  </t>
  </si>
  <si>
    <t>HMP 1267</t>
  </si>
  <si>
    <t xml:space="preserve">Bramble Stone  </t>
  </si>
  <si>
    <t>HMP 1268</t>
  </si>
  <si>
    <t xml:space="preserve">Thistle Wren  </t>
  </si>
  <si>
    <t>HMP 1269</t>
  </si>
  <si>
    <t>4 Strongly disagree</t>
  </si>
  <si>
    <t xml:space="preserve">Sprig Hollow  </t>
  </si>
  <si>
    <t>HMP 1270</t>
  </si>
  <si>
    <t xml:space="preserve">Olive Marron  </t>
  </si>
  <si>
    <t>HMP 1271</t>
  </si>
  <si>
    <t xml:space="preserve">Elm Rainier  </t>
  </si>
  <si>
    <t>HMP 1272</t>
  </si>
  <si>
    <t xml:space="preserve">Ivy Samba  </t>
  </si>
  <si>
    <t>HMP 1273</t>
  </si>
  <si>
    <t xml:space="preserve">Dandelion Pike  </t>
  </si>
  <si>
    <t>HMP 1274</t>
  </si>
  <si>
    <t xml:space="preserve">Tamarindo Reyes  </t>
  </si>
  <si>
    <t>HMP 1275</t>
  </si>
  <si>
    <t xml:space="preserve">Kapok Okoro  </t>
  </si>
  <si>
    <t>HMP 1276</t>
  </si>
  <si>
    <t>HMP 1290</t>
  </si>
  <si>
    <t>HMP 1291</t>
  </si>
  <si>
    <t>HMP 1292</t>
  </si>
  <si>
    <t xml:space="preserve">Laurel Bambara  </t>
  </si>
  <si>
    <t>HMP 1293</t>
  </si>
  <si>
    <t xml:space="preserve">Bryce Silkwood  </t>
  </si>
  <si>
    <t>HMP 1365</t>
  </si>
  <si>
    <t xml:space="preserve">Kauri Bellamy  </t>
  </si>
  <si>
    <t>HMP 1366</t>
  </si>
  <si>
    <t xml:space="preserve">Chikoo Rane  </t>
  </si>
  <si>
    <t>HMP 1367</t>
  </si>
  <si>
    <t xml:space="preserve">Tulio Wren  </t>
  </si>
  <si>
    <t>HMP 1368</t>
  </si>
  <si>
    <t xml:space="preserve">Franzipani Duarte  </t>
  </si>
  <si>
    <t>HMP 1369</t>
  </si>
  <si>
    <t xml:space="preserve">Ylan Nkomo  </t>
  </si>
  <si>
    <t>HMP 1370</t>
  </si>
  <si>
    <t xml:space="preserve">Linden Yamazaki  </t>
  </si>
  <si>
    <t>HMP 1371</t>
  </si>
  <si>
    <t xml:space="preserve">Milan Giri  </t>
  </si>
  <si>
    <t>HMP 1372</t>
  </si>
  <si>
    <t xml:space="preserve">Bael Montgomery  </t>
  </si>
  <si>
    <t>HMP 1373</t>
  </si>
  <si>
    <t xml:space="preserve">Rattan Njoki  </t>
  </si>
  <si>
    <t>HMP 1374</t>
  </si>
  <si>
    <t xml:space="preserve">Peepal Rhys  </t>
  </si>
  <si>
    <t>HMP 1375</t>
  </si>
  <si>
    <t xml:space="preserve">Sal Neem  </t>
  </si>
  <si>
    <t>HMP 1376</t>
  </si>
  <si>
    <t xml:space="preserve">Mango D’Souza  </t>
  </si>
  <si>
    <t>HMP 1377</t>
  </si>
  <si>
    <t xml:space="preserve">Coco Delaney  </t>
  </si>
  <si>
    <t>HMP 1378</t>
  </si>
  <si>
    <t xml:space="preserve">Hazera Myles  </t>
  </si>
  <si>
    <t>HMP 1379</t>
  </si>
  <si>
    <t xml:space="preserve">Borage Anwar  </t>
  </si>
  <si>
    <t>HMP 1380</t>
  </si>
  <si>
    <t xml:space="preserve">Chestnut Malek  </t>
  </si>
  <si>
    <t>HMP 1381</t>
  </si>
  <si>
    <t xml:space="preserve">Coriander Deen  </t>
  </si>
  <si>
    <t>HMP 1382</t>
  </si>
  <si>
    <t>Asian or Asian British or Asian Welsh: Bangladeshi</t>
  </si>
  <si>
    <t>Asian or Asian British or Asian Welsh: Chinese</t>
  </si>
  <si>
    <t>Asian or Asian British or Asian Welsh: Indian</t>
  </si>
  <si>
    <t>Asian or Asian British or Asian Welsh: Pakistani</t>
  </si>
  <si>
    <t>Asian or Asian British or Asian Welsh: Any other Asian background</t>
  </si>
  <si>
    <t>Black, Black British, Caribbean or African: African</t>
  </si>
  <si>
    <t>Black, Black British, Caribbean or African: Caribbean</t>
  </si>
  <si>
    <t>Black, Black British, Caribbean or African: Any other Black background</t>
  </si>
  <si>
    <t>Mixed or multiple ethnic groups: White and Asian</t>
  </si>
  <si>
    <t>Mixed or multiple ethnic groups: White and Black African</t>
  </si>
  <si>
    <t>Mixed or multiple ethnic groups: White and Black Caribbean</t>
  </si>
  <si>
    <t>Mixed or multiple ethnic groups: Any other Mixed or multiple ethnic background</t>
  </si>
  <si>
    <t>White: English, Welsh, Scottish, Northern Irish or British</t>
  </si>
  <si>
    <t>White: Irish</t>
  </si>
  <si>
    <t>White: Gypsy or Irish Traveller</t>
  </si>
  <si>
    <t>White: Roma</t>
  </si>
  <si>
    <t>White: Any other White background</t>
  </si>
  <si>
    <t>Other ethnic group: Arab</t>
  </si>
  <si>
    <t>Other ethnic group: Any other ethnic group</t>
  </si>
  <si>
    <t>0 Strongly agree</t>
  </si>
  <si>
    <r>
      <rPr>
        <b/>
        <sz val="12"/>
        <color theme="1"/>
        <rFont val="Aptos"/>
        <family val="2"/>
      </rPr>
      <t xml:space="preserve">Asian or Asian British or Asian Welsh: </t>
    </r>
    <r>
      <rPr>
        <sz val="12"/>
        <color theme="1"/>
        <rFont val="Aptos"/>
        <family val="2"/>
      </rPr>
      <t>Bangladeshi</t>
    </r>
  </si>
  <si>
    <r>
      <rPr>
        <b/>
        <sz val="12"/>
        <color theme="1"/>
        <rFont val="Aptos"/>
        <family val="2"/>
      </rPr>
      <t xml:space="preserve">Asian or Asian British or Asian Welsh: </t>
    </r>
    <r>
      <rPr>
        <sz val="12"/>
        <color theme="1"/>
        <rFont val="Aptos"/>
        <family val="2"/>
      </rPr>
      <t>Chinese</t>
    </r>
  </si>
  <si>
    <r>
      <rPr>
        <b/>
        <sz val="12"/>
        <color theme="1"/>
        <rFont val="Aptos"/>
        <family val="2"/>
      </rPr>
      <t>Asian or Asian British or Asian Welsh:</t>
    </r>
    <r>
      <rPr>
        <sz val="12"/>
        <color theme="1"/>
        <rFont val="Aptos"/>
        <family val="2"/>
      </rPr>
      <t xml:space="preserve"> Indian</t>
    </r>
  </si>
  <si>
    <r>
      <rPr>
        <b/>
        <sz val="12"/>
        <color theme="1"/>
        <rFont val="Aptos"/>
        <family val="2"/>
      </rPr>
      <t>Asian or Asian British or Asian Welsh:</t>
    </r>
    <r>
      <rPr>
        <sz val="12"/>
        <color theme="1"/>
        <rFont val="Aptos"/>
        <family val="2"/>
      </rPr>
      <t xml:space="preserve"> Pakistani</t>
    </r>
  </si>
  <si>
    <r>
      <rPr>
        <b/>
        <sz val="12"/>
        <color theme="1"/>
        <rFont val="Aptos"/>
        <family val="2"/>
      </rPr>
      <t xml:space="preserve">Asian or Asian British or Asian Welsh: </t>
    </r>
    <r>
      <rPr>
        <sz val="12"/>
        <color theme="1"/>
        <rFont val="Aptos"/>
        <family val="2"/>
      </rPr>
      <t>Any other Asian background</t>
    </r>
  </si>
  <si>
    <r>
      <rPr>
        <b/>
        <sz val="12"/>
        <color theme="1"/>
        <rFont val="Aptos"/>
        <family val="2"/>
      </rPr>
      <t xml:space="preserve">Black, Black British, Caribbean or African: </t>
    </r>
    <r>
      <rPr>
        <sz val="12"/>
        <color theme="1"/>
        <rFont val="Aptos"/>
        <family val="2"/>
      </rPr>
      <t>African</t>
    </r>
  </si>
  <si>
    <r>
      <rPr>
        <b/>
        <sz val="12"/>
        <color theme="1"/>
        <rFont val="Aptos"/>
        <family val="2"/>
      </rPr>
      <t xml:space="preserve">Black, Black British, Caribbean or African: </t>
    </r>
    <r>
      <rPr>
        <sz val="12"/>
        <color theme="1"/>
        <rFont val="Aptos"/>
        <family val="2"/>
      </rPr>
      <t>Caribbean</t>
    </r>
  </si>
  <si>
    <r>
      <rPr>
        <b/>
        <sz val="12"/>
        <color theme="1"/>
        <rFont val="Aptos"/>
        <family val="2"/>
      </rPr>
      <t xml:space="preserve">Black, Black British, Caribbean or African: </t>
    </r>
    <r>
      <rPr>
        <sz val="12"/>
        <color theme="1"/>
        <rFont val="Aptos"/>
        <family val="2"/>
      </rPr>
      <t>Any other Black background</t>
    </r>
  </si>
  <si>
    <r>
      <rPr>
        <b/>
        <sz val="12"/>
        <color theme="1"/>
        <rFont val="Aptos"/>
        <family val="2"/>
      </rPr>
      <t xml:space="preserve">Mixed or multiple ethnic groups: </t>
    </r>
    <r>
      <rPr>
        <sz val="12"/>
        <color theme="1"/>
        <rFont val="Aptos"/>
        <family val="2"/>
      </rPr>
      <t>White and Asian</t>
    </r>
  </si>
  <si>
    <r>
      <rPr>
        <b/>
        <sz val="12"/>
        <color theme="1"/>
        <rFont val="Aptos"/>
        <family val="2"/>
      </rPr>
      <t xml:space="preserve">Mixed or multiple ethnic groups: </t>
    </r>
    <r>
      <rPr>
        <sz val="12"/>
        <color theme="1"/>
        <rFont val="Aptos"/>
        <family val="2"/>
      </rPr>
      <t>White and Black African</t>
    </r>
  </si>
  <si>
    <r>
      <rPr>
        <b/>
        <sz val="12"/>
        <color theme="1"/>
        <rFont val="Aptos"/>
        <family val="2"/>
      </rPr>
      <t xml:space="preserve">Mixed or multiple ethnic groups: </t>
    </r>
    <r>
      <rPr>
        <sz val="12"/>
        <color theme="1"/>
        <rFont val="Aptos"/>
        <family val="2"/>
      </rPr>
      <t>White and Black Caribbean</t>
    </r>
  </si>
  <si>
    <r>
      <rPr>
        <b/>
        <sz val="12"/>
        <color theme="1"/>
        <rFont val="Aptos"/>
        <family val="2"/>
      </rPr>
      <t>Mixed or multiple ethnic groups:</t>
    </r>
    <r>
      <rPr>
        <sz val="12"/>
        <color theme="1"/>
        <rFont val="Aptos"/>
        <family val="2"/>
      </rPr>
      <t xml:space="preserve"> Any other Mixed or multiple ethnic background</t>
    </r>
  </si>
  <si>
    <r>
      <rPr>
        <b/>
        <sz val="12"/>
        <color theme="1"/>
        <rFont val="Aptos"/>
        <family val="2"/>
      </rPr>
      <t xml:space="preserve">White: </t>
    </r>
    <r>
      <rPr>
        <sz val="12"/>
        <color theme="1"/>
        <rFont val="Aptos"/>
        <family val="2"/>
      </rPr>
      <t>English, Welsh, Scottish, Northern Irish or British</t>
    </r>
  </si>
  <si>
    <r>
      <rPr>
        <b/>
        <sz val="12"/>
        <color theme="1"/>
        <rFont val="Aptos"/>
        <family val="2"/>
      </rPr>
      <t>White:</t>
    </r>
    <r>
      <rPr>
        <sz val="12"/>
        <color theme="1"/>
        <rFont val="Aptos"/>
        <family val="2"/>
      </rPr>
      <t xml:space="preserve"> Irish</t>
    </r>
  </si>
  <si>
    <r>
      <rPr>
        <b/>
        <sz val="12"/>
        <color theme="1"/>
        <rFont val="Aptos"/>
        <family val="2"/>
      </rPr>
      <t xml:space="preserve">White: </t>
    </r>
    <r>
      <rPr>
        <sz val="12"/>
        <color theme="1"/>
        <rFont val="Aptos"/>
        <family val="2"/>
      </rPr>
      <t>Gypsy or Irish Traveller</t>
    </r>
  </si>
  <si>
    <r>
      <rPr>
        <b/>
        <sz val="12"/>
        <color theme="1"/>
        <rFont val="Aptos"/>
        <family val="2"/>
      </rPr>
      <t>White:</t>
    </r>
    <r>
      <rPr>
        <sz val="12"/>
        <color theme="1"/>
        <rFont val="Aptos"/>
        <family val="2"/>
      </rPr>
      <t xml:space="preserve"> Roma</t>
    </r>
  </si>
  <si>
    <r>
      <rPr>
        <b/>
        <sz val="12"/>
        <color theme="1"/>
        <rFont val="Aptos"/>
        <family val="2"/>
      </rPr>
      <t xml:space="preserve">White: </t>
    </r>
    <r>
      <rPr>
        <sz val="12"/>
        <color theme="1"/>
        <rFont val="Aptos"/>
        <family val="2"/>
      </rPr>
      <t>Any other White background</t>
    </r>
  </si>
  <si>
    <r>
      <rPr>
        <b/>
        <sz val="12"/>
        <color theme="1"/>
        <rFont val="Aptos"/>
        <family val="2"/>
      </rPr>
      <t xml:space="preserve">Other ethnic group: </t>
    </r>
    <r>
      <rPr>
        <sz val="12"/>
        <color theme="1"/>
        <rFont val="Aptos"/>
        <family val="2"/>
      </rPr>
      <t>Arab</t>
    </r>
  </si>
  <si>
    <r>
      <rPr>
        <b/>
        <sz val="12"/>
        <color theme="1"/>
        <rFont val="Aptos"/>
        <family val="2"/>
      </rPr>
      <t xml:space="preserve">Other ethnic group: </t>
    </r>
    <r>
      <rPr>
        <sz val="12"/>
        <color theme="1"/>
        <rFont val="Aptos"/>
        <family val="2"/>
      </rPr>
      <t>Any other ethnic group</t>
    </r>
  </si>
  <si>
    <t xml:space="preserve">Music Mentors Programme </t>
  </si>
  <si>
    <t>Prison Information</t>
  </si>
  <si>
    <t>Attendance</t>
  </si>
  <si>
    <t>Survey Feedback</t>
  </si>
  <si>
    <t>Participants</t>
  </si>
  <si>
    <t>Ratio of participants to mentors</t>
  </si>
  <si>
    <t>Percentage of participants who enjoyed session*</t>
  </si>
  <si>
    <t>Percentage of participants who built a relationship with their mentor**</t>
  </si>
  <si>
    <t>* Participants who selected "Enjoyed" or "Really Enjoyed"</t>
  </si>
  <si>
    <t>** Participants who selected "Agree" or "Strongly Agree"</t>
  </si>
  <si>
    <t>COUNTIF formula explained</t>
  </si>
  <si>
    <t>XLOOKUP formula explained</t>
  </si>
  <si>
    <t>Part</t>
  </si>
  <si>
    <t>Description</t>
  </si>
  <si>
    <t>Example</t>
  </si>
  <si>
    <t>range</t>
  </si>
  <si>
    <t>The group of cells you want to evaluate</t>
  </si>
  <si>
    <t>lookup_value</t>
  </si>
  <si>
    <t>The value you want to find</t>
  </si>
  <si>
    <t>criteria</t>
  </si>
  <si>
    <t>This is the condition which determines which cells we want to count</t>
  </si>
  <si>
    <t>Lookup-array</t>
  </si>
  <si>
    <t>The range or array where Excel will search for the look up value</t>
  </si>
  <si>
    <t>Return-array</t>
  </si>
  <si>
    <t>The range or array where Excel will look in to return a value from if there is a match with the look up value</t>
  </si>
  <si>
    <t>[if_not_found]</t>
  </si>
  <si>
    <t>Optional: this is to tell Excel what it should return if there is no match</t>
  </si>
  <si>
    <t>[match mode]</t>
  </si>
  <si>
    <t>Optional: this is to tell Excel how close the match needs to be</t>
  </si>
  <si>
    <t>0 = Exact match (default)
-1 = Exact match or next smaller item
1 = Exact match or next larger item
2 = Wildcard match (supports * and ?)</t>
  </si>
  <si>
    <t>[search mode]</t>
  </si>
  <si>
    <t>Optional: this is to tell Excel which way to search</t>
  </si>
  <si>
    <r>
      <t>We want to work out how many participants there are from each prison and return the number to our summary sheet so our range is column B in our 'All participants' sheet where the prison that  each participant is in is listed. So:</t>
    </r>
    <r>
      <rPr>
        <b/>
        <sz val="11"/>
        <color theme="3"/>
        <rFont val="Aptos"/>
        <family val="2"/>
      </rPr>
      <t xml:space="preserve"> All_Participants[Prison]</t>
    </r>
  </si>
  <si>
    <r>
      <t xml:space="preserve">We're looking for the number of mentors volunteering at each prison. First in our list is “Belmarsh” so </t>
    </r>
    <r>
      <rPr>
        <sz val="11"/>
        <color rgb="FF002060"/>
        <rFont val="Aptos"/>
        <family val="2"/>
      </rPr>
      <t xml:space="preserve">the cell reference for Belmarsh -  cell </t>
    </r>
    <r>
      <rPr>
        <b/>
        <sz val="11"/>
        <color theme="3"/>
        <rFont val="Aptos"/>
        <family val="2"/>
      </rPr>
      <t>A4</t>
    </r>
    <r>
      <rPr>
        <sz val="11"/>
        <color rgb="FF002060"/>
        <rFont val="Aptos"/>
        <family val="2"/>
      </rPr>
      <t xml:space="preserve"> -</t>
    </r>
    <r>
      <rPr>
        <sz val="11"/>
        <color theme="4"/>
        <rFont val="Aptos"/>
        <family val="2"/>
      </rPr>
      <t xml:space="preserve"> </t>
    </r>
    <r>
      <rPr>
        <sz val="11"/>
        <color theme="1"/>
        <rFont val="Aptos"/>
        <family val="2"/>
      </rPr>
      <t>is your lookup_value.</t>
    </r>
  </si>
  <si>
    <r>
      <t xml:space="preserve">We want to work out how many participants came from Belmarsh so our criteria is the cell reference for Belmarsh: cell </t>
    </r>
    <r>
      <rPr>
        <b/>
        <sz val="11"/>
        <color theme="3"/>
        <rFont val="Aptos"/>
        <family val="2"/>
      </rPr>
      <t>A4</t>
    </r>
  </si>
  <si>
    <r>
      <t xml:space="preserve">We need to tell Exel the name of the sheet and the column we want to look in, which is in column A of the Prison info sheet which we would write as follows: </t>
    </r>
    <r>
      <rPr>
        <b/>
        <sz val="11"/>
        <color theme="3"/>
        <rFont val="Aptos"/>
        <family val="2"/>
      </rPr>
      <t>(Prison_Info[Prison])</t>
    </r>
  </si>
  <si>
    <r>
      <rPr>
        <sz val="11"/>
        <color rgb="FF002060"/>
        <rFont val="Aptos"/>
        <family val="2"/>
      </rPr>
      <t>Usually</t>
    </r>
    <r>
      <rPr>
        <b/>
        <sz val="11"/>
        <color theme="3"/>
        <rFont val="Aptos"/>
        <family val="2"/>
      </rPr>
      <t xml:space="preserve"> "not found" </t>
    </r>
    <r>
      <rPr>
        <sz val="11"/>
        <color theme="1"/>
        <rFont val="Aptos"/>
        <family val="2"/>
      </rPr>
      <t xml:space="preserve">or blank - denoted by  </t>
    </r>
    <r>
      <rPr>
        <b/>
        <sz val="11"/>
        <color theme="3"/>
        <rFont val="Aptos"/>
        <family val="2"/>
      </rPr>
      <t xml:space="preserve">" " </t>
    </r>
    <r>
      <rPr>
        <sz val="11"/>
        <color rgb="FF002060"/>
        <rFont val="Aptos"/>
        <family val="2"/>
      </rPr>
      <t>work for this</t>
    </r>
  </si>
  <si>
    <t>1 = Search from first to last (top to bottom). (Default)
-1 = Search from last to first (bottom to top).</t>
  </si>
  <si>
    <r>
      <rPr>
        <sz val="11"/>
        <color rgb="FF193862"/>
        <rFont val="Aptos"/>
        <family val="2"/>
      </rPr>
      <t xml:space="preserve">We want to find out the number of mentors in Belmarsh. This information is in the Prison info sheet in column F so we need to add </t>
    </r>
    <r>
      <rPr>
        <b/>
        <sz val="11"/>
        <color rgb="FF751D59"/>
        <rFont val="Aptos"/>
        <family val="2"/>
      </rPr>
      <t xml:space="preserve">(Prison_Info[Mentors]) </t>
    </r>
    <r>
      <rPr>
        <sz val="11"/>
        <color rgb="FF193862"/>
        <rFont val="Aptos"/>
        <family val="2"/>
      </rPr>
      <t>for the return array referencing the Table and Column</t>
    </r>
  </si>
  <si>
    <t xml:space="preserve">Data sheets (Guideline, Prison info, All participants, 3 x Prison attendance lists, Validation lists, Summary sheet) </t>
  </si>
  <si>
    <t>The formula broken down into its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</si>
</sst>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Aptos Display"/>
      <family val="2"/>
      <scheme val="minor"/>
    </font>
    <font>
      <sz val="8"/>
      <name val="Aptos Display"/>
      <family val="2"/>
      <scheme val="minor"/>
    </font>
    <font>
      <sz val="11"/>
      <color theme="1"/>
      <name val="Aptos Display"/>
      <family val="2"/>
      <scheme val="minor"/>
    </font>
    <font>
      <sz val="10"/>
      <color theme="1"/>
      <name val="Aptos Display"/>
      <family val="2"/>
      <scheme val="minor"/>
    </font>
    <font>
      <sz val="11"/>
      <color theme="1"/>
      <name val="Aptos Display"/>
      <family val="2"/>
    </font>
    <font>
      <sz val="10"/>
      <color theme="1"/>
      <name val="Aptos"/>
      <family val="2"/>
    </font>
    <font>
      <sz val="11"/>
      <color theme="1"/>
      <name val="Aptos"/>
      <family val="2"/>
    </font>
    <font>
      <sz val="12"/>
      <color theme="1"/>
      <name val="Aptos"/>
      <family val="2"/>
    </font>
    <font>
      <sz val="28"/>
      <color theme="1"/>
      <name val="Aptos"/>
      <family val="2"/>
    </font>
    <font>
      <sz val="14"/>
      <color theme="1"/>
      <name val="Aptos"/>
      <family val="2"/>
    </font>
    <font>
      <b/>
      <sz val="14"/>
      <color theme="1"/>
      <name val="Aptos"/>
      <family val="2"/>
    </font>
    <font>
      <b/>
      <sz val="14"/>
      <color rgb="FF92D050"/>
      <name val="Aptos"/>
      <family val="2"/>
    </font>
    <font>
      <sz val="14"/>
      <color rgb="FF000000"/>
      <name val="Aptos"/>
      <family val="2"/>
    </font>
    <font>
      <b/>
      <sz val="14"/>
      <color rgb="FF000000"/>
      <name val="Aptos"/>
      <family val="2"/>
    </font>
    <font>
      <sz val="12"/>
      <color theme="0"/>
      <name val="Aptos"/>
      <family val="2"/>
    </font>
    <font>
      <b/>
      <sz val="12"/>
      <color theme="0"/>
      <name val="Aptos"/>
      <family val="2"/>
    </font>
    <font>
      <b/>
      <sz val="12"/>
      <color theme="1"/>
      <name val="Aptos"/>
      <family val="2"/>
    </font>
    <font>
      <sz val="12"/>
      <color theme="1"/>
      <name val="Aptos Display"/>
      <family val="2"/>
      <scheme val="minor"/>
    </font>
    <font>
      <sz val="11"/>
      <color rgb="FF193862"/>
      <name val="Aptos Display"/>
      <family val="2"/>
      <scheme val="minor"/>
    </font>
    <font>
      <b/>
      <sz val="11"/>
      <color theme="1"/>
      <name val="Aptos"/>
      <family val="2"/>
    </font>
    <font>
      <b/>
      <sz val="11"/>
      <color theme="3"/>
      <name val="Aptos"/>
      <family val="2"/>
    </font>
    <font>
      <sz val="11"/>
      <color rgb="FF002060"/>
      <name val="Aptos"/>
      <family val="2"/>
    </font>
    <font>
      <sz val="11"/>
      <color theme="4"/>
      <name val="Aptos"/>
      <family val="2"/>
    </font>
    <font>
      <b/>
      <sz val="18"/>
      <color theme="0"/>
      <name val="Aptos"/>
      <family val="2"/>
    </font>
    <font>
      <sz val="11"/>
      <color rgb="FF193862"/>
      <name val="Aptos"/>
      <family val="2"/>
    </font>
    <font>
      <b/>
      <sz val="11"/>
      <color rgb="FF751D59"/>
      <name val="Aptos"/>
      <family val="2"/>
    </font>
  </fonts>
  <fills count="6">
    <fill>
      <patternFill patternType="none"/>
    </fill>
    <fill>
      <patternFill patternType="gray125"/>
    </fill>
    <fill>
      <patternFill patternType="solid">
        <fgColor theme="5"/>
        <bgColor indexed="64"/>
      </patternFill>
    </fill>
    <fill>
      <patternFill patternType="solid">
        <fgColor theme="3"/>
        <bgColor indexed="64"/>
      </patternFill>
    </fill>
    <fill>
      <patternFill patternType="solid">
        <fgColor theme="4"/>
        <bgColor indexed="64"/>
      </patternFill>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9" fontId="2" fillId="0" borderId="0" applyFont="0" applyFill="0" applyBorder="0" applyAlignment="0" applyProtection="0"/>
  </cellStyleXfs>
  <cellXfs count="64">
    <xf numFmtId="0" fontId="0" fillId="0" borderId="0" xfId="0"/>
    <xf numFmtId="14" fontId="0" fillId="0" borderId="0" xfId="0" applyNumberFormat="1"/>
    <xf numFmtId="1" fontId="0" fillId="0" borderId="0" xfId="0" applyNumberFormat="1"/>
    <xf numFmtId="14" fontId="0" fillId="0" borderId="0" xfId="0" applyNumberFormat="1" applyAlignment="1">
      <alignment horizontal="left"/>
    </xf>
    <xf numFmtId="0" fontId="3" fillId="0" borderId="0" xfId="0" applyFont="1" applyAlignment="1">
      <alignment horizontal="left" vertical="top"/>
    </xf>
    <xf numFmtId="0" fontId="4" fillId="0" borderId="0" xfId="0" applyFont="1"/>
    <xf numFmtId="14" fontId="4" fillId="0" borderId="0" xfId="0" applyNumberFormat="1" applyFont="1"/>
    <xf numFmtId="0" fontId="5" fillId="0" borderId="0" xfId="0" applyFont="1"/>
    <xf numFmtId="0" fontId="6" fillId="0" borderId="0" xfId="0" applyFont="1" applyAlignment="1">
      <alignment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vertical="top"/>
    </xf>
    <xf numFmtId="0" fontId="11" fillId="0" borderId="0" xfId="0" applyFont="1" applyAlignment="1">
      <alignment horizontal="right"/>
    </xf>
    <xf numFmtId="0" fontId="12" fillId="0" borderId="0" xfId="0" applyFont="1" applyAlignment="1">
      <alignment horizontal="left" vertical="center" wrapText="1" readingOrder="1"/>
    </xf>
    <xf numFmtId="0" fontId="13" fillId="0" borderId="0" xfId="0" applyFont="1" applyAlignment="1">
      <alignment horizontal="left" wrapText="1" readingOrder="1"/>
    </xf>
    <xf numFmtId="0" fontId="12" fillId="0" borderId="0" xfId="0" applyFont="1" applyAlignment="1">
      <alignment vertical="top" wrapText="1" readingOrder="1"/>
    </xf>
    <xf numFmtId="0" fontId="12" fillId="0" borderId="0" xfId="0" applyFont="1" applyAlignment="1">
      <alignment vertical="center" wrapText="1" readingOrder="1"/>
    </xf>
    <xf numFmtId="0" fontId="12" fillId="0" borderId="0" xfId="0" applyFont="1" applyAlignment="1">
      <alignment wrapText="1"/>
    </xf>
    <xf numFmtId="0" fontId="12" fillId="0" borderId="0" xfId="0" applyFont="1"/>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9" fontId="7" fillId="0" borderId="1" xfId="1" applyFont="1" applyBorder="1" applyAlignment="1">
      <alignment horizontal="center" vertical="center"/>
    </xf>
    <xf numFmtId="14" fontId="7"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0" xfId="0" applyFont="1" applyAlignment="1">
      <alignment wrapText="1"/>
    </xf>
    <xf numFmtId="0" fontId="17" fillId="0" borderId="0" xfId="0" applyFont="1"/>
    <xf numFmtId="0" fontId="7" fillId="0" borderId="0" xfId="0" applyFont="1" applyAlignment="1">
      <alignment horizontal="left" vertical="top"/>
    </xf>
    <xf numFmtId="0" fontId="18" fillId="0" borderId="0" xfId="0" applyFont="1"/>
    <xf numFmtId="14" fontId="18" fillId="0" borderId="0" xfId="0" applyNumberFormat="1" applyFont="1"/>
    <xf numFmtId="1" fontId="0" fillId="0" borderId="0" xfId="0" applyNumberFormat="1" applyAlignment="1">
      <alignment wrapText="1"/>
    </xf>
    <xf numFmtId="1" fontId="18" fillId="0" borderId="0" xfId="0" applyNumberFormat="1" applyFont="1"/>
    <xf numFmtId="1" fontId="7" fillId="0" borderId="1" xfId="0" applyNumberFormat="1" applyFont="1" applyBorder="1" applyAlignment="1">
      <alignment horizontal="center" vertical="center"/>
    </xf>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vertical="center"/>
    </xf>
    <xf numFmtId="0" fontId="0" fillId="0" borderId="0" xfId="0" applyAlignment="1">
      <alignment vertical="center" wrapText="1"/>
    </xf>
    <xf numFmtId="0" fontId="6" fillId="0" borderId="0" xfId="0" applyFont="1" applyAlignment="1">
      <alignment horizontal="left" vertical="center"/>
    </xf>
    <xf numFmtId="14" fontId="6" fillId="0" borderId="0" xfId="0" applyNumberFormat="1" applyFont="1" applyAlignment="1">
      <alignment horizontal="left" vertical="center"/>
    </xf>
    <xf numFmtId="14" fontId="6" fillId="0" borderId="0" xfId="0" applyNumberFormat="1" applyFont="1" applyAlignment="1">
      <alignment vertical="center"/>
    </xf>
    <xf numFmtId="1" fontId="6" fillId="0" borderId="0" xfId="0" applyNumberFormat="1" applyFont="1" applyAlignment="1">
      <alignment vertical="center"/>
    </xf>
    <xf numFmtId="1" fontId="0" fillId="0" borderId="0" xfId="0" applyNumberFormat="1" applyAlignment="1">
      <alignment vertical="center"/>
    </xf>
    <xf numFmtId="0" fontId="6" fillId="0" borderId="0" xfId="0" applyFont="1" applyAlignment="1">
      <alignment vertical="center" wrapText="1"/>
    </xf>
    <xf numFmtId="0" fontId="7" fillId="0" borderId="0" xfId="0" applyFont="1" applyAlignment="1">
      <alignment horizontal="left" wrapText="1"/>
    </xf>
    <xf numFmtId="0" fontId="7" fillId="0" borderId="2" xfId="0" applyFont="1" applyBorder="1" applyAlignment="1">
      <alignment wrapText="1"/>
    </xf>
    <xf numFmtId="0" fontId="19" fillId="0" borderId="0" xfId="0" applyFont="1" applyAlignment="1">
      <alignment vertical="center" wrapText="1"/>
    </xf>
    <xf numFmtId="0" fontId="6" fillId="0" borderId="0" xfId="0" applyFont="1" applyAlignment="1">
      <alignment wrapText="1"/>
    </xf>
    <xf numFmtId="0" fontId="20" fillId="0" borderId="0" xfId="0" applyFont="1" applyAlignment="1">
      <alignment vertical="center" wrapText="1"/>
    </xf>
    <xf numFmtId="0" fontId="12" fillId="0" borderId="0" xfId="0" applyFont="1" applyAlignment="1">
      <alignment horizontal="left" vertical="top" wrapText="1" readingOrder="1"/>
    </xf>
    <xf numFmtId="0" fontId="15" fillId="3" borderId="0" xfId="0" applyFont="1" applyFill="1" applyAlignment="1">
      <alignment horizontal="center" vertical="center" wrapText="1"/>
    </xf>
    <xf numFmtId="0" fontId="7" fillId="0" borderId="0" xfId="0" applyFont="1" applyAlignment="1">
      <alignment horizontal="left" wrapText="1"/>
    </xf>
    <xf numFmtId="0" fontId="15" fillId="5" borderId="0" xfId="0" applyFont="1" applyFill="1" applyAlignment="1">
      <alignment horizontal="center" vertical="center"/>
    </xf>
    <xf numFmtId="0" fontId="15" fillId="2" borderId="0" xfId="0" applyFont="1" applyFill="1" applyAlignment="1">
      <alignment horizontal="center" vertical="center"/>
    </xf>
    <xf numFmtId="0" fontId="23" fillId="4" borderId="0" xfId="0" applyFont="1" applyFill="1" applyAlignment="1">
      <alignment horizontal="center" vertical="center"/>
    </xf>
    <xf numFmtId="0" fontId="15" fillId="3" borderId="0" xfId="0" applyFont="1" applyFill="1" applyAlignment="1">
      <alignment horizontal="center" vertical="center"/>
    </xf>
    <xf numFmtId="0" fontId="15" fillId="0" borderId="0" xfId="0" applyFont="1" applyFill="1" applyAlignment="1">
      <alignment horizontal="center" vertical="center" wrapText="1"/>
    </xf>
  </cellXfs>
  <cellStyles count="2">
    <cellStyle name="Normal" xfId="0" builtinId="0"/>
    <cellStyle name="Percent" xfId="1" builtinId="5"/>
  </cellStyles>
  <dxfs count="91">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strike val="0"/>
        <outline val="0"/>
        <shadow val="0"/>
        <u val="none"/>
        <vertAlign val="baseline"/>
        <sz val="11"/>
        <color theme="1"/>
        <name val="Aptos"/>
        <family val="2"/>
        <scheme val="none"/>
      </font>
      <alignment textRotation="0" wrapText="1" indent="0" justifyLastLine="0" shrinkToFit="0" readingOrder="0"/>
    </dxf>
    <dxf>
      <font>
        <strike val="0"/>
        <outline val="0"/>
        <shadow val="0"/>
        <u val="none"/>
        <vertAlign val="baseline"/>
        <name val="Aptos"/>
        <family val="2"/>
        <scheme val="none"/>
      </font>
      <alignment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ptos"/>
        <family val="2"/>
        <scheme val="none"/>
      </font>
      <alignment horizontal="general" vertical="center" textRotation="0" wrapText="1" indent="0" justifyLastLine="0" shrinkToFit="0" readingOrder="0"/>
    </dxf>
    <dxf>
      <font>
        <strike val="0"/>
        <outline val="0"/>
        <shadow val="0"/>
        <u val="none"/>
        <vertAlign val="baseline"/>
        <sz val="11"/>
        <color theme="1"/>
        <name val="Aptos"/>
        <family val="2"/>
        <scheme val="none"/>
      </font>
      <alignment textRotation="0" wrapText="1" indent="0" justifyLastLine="0" shrinkToFit="0" readingOrder="0"/>
    </dxf>
    <dxf>
      <font>
        <strike val="0"/>
        <outline val="0"/>
        <shadow val="0"/>
        <u val="none"/>
        <vertAlign val="baseline"/>
        <name val="Aptos"/>
        <family val="2"/>
        <scheme val="none"/>
      </font>
      <alignment textRotation="0" wrapText="1" indent="0" justifyLastLine="0" shrinkToFit="0" readingOrder="0"/>
    </dxf>
    <dxf>
      <font>
        <strike val="0"/>
        <outline val="0"/>
        <shadow val="0"/>
        <u val="none"/>
        <vertAlign val="baseline"/>
        <sz val="12"/>
        <color theme="1"/>
      </font>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color theme="1"/>
      </font>
    </dxf>
    <dxf>
      <font>
        <strike val="0"/>
        <outline val="0"/>
        <shadow val="0"/>
        <u val="none"/>
        <vertAlign val="baseline"/>
        <sz val="12"/>
        <color theme="1"/>
      </font>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numFmt numFmtId="19" formatCode="dd/mm/yyyy"/>
      <alignment horizontal="left" vertical="bottom" textRotation="0" wrapText="0" indent="0" justifyLastLine="0" shrinkToFit="0" readingOrder="0"/>
    </dxf>
    <dxf>
      <font>
        <strike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strike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minor"/>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b val="0"/>
        <strike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strike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center" textRotation="0" wrapText="0" indent="0" justifyLastLine="0" shrinkToFit="0" readingOrder="0"/>
    </dxf>
    <dxf>
      <font>
        <b val="0"/>
        <strike val="0"/>
        <outline val="0"/>
        <shadow val="0"/>
        <u val="none"/>
        <vertAlign val="baseline"/>
        <sz val="11"/>
        <color theme="1"/>
        <name val="Aptos"/>
        <family val="2"/>
        <scheme val="none"/>
      </font>
      <alignment horizontal="general" vertical="center" textRotation="0" wrapText="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strike val="0"/>
        <outline val="0"/>
        <shadow val="0"/>
        <u val="none"/>
        <vertAlign val="baseline"/>
        <sz val="11"/>
        <color theme="1"/>
        <name val="Aptos"/>
        <family val="2"/>
        <scheme val="none"/>
      </font>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minor"/>
      </font>
      <alignment vertical="center" textRotation="0" indent="0" justifyLastLine="0" shrinkToFit="0" readingOrder="0"/>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425449</xdr:colOff>
      <xdr:row>7</xdr:row>
      <xdr:rowOff>711200</xdr:rowOff>
    </xdr:from>
    <xdr:to>
      <xdr:col>6</xdr:col>
      <xdr:colOff>190500</xdr:colOff>
      <xdr:row>9</xdr:row>
      <xdr:rowOff>61913</xdr:rowOff>
    </xdr:to>
    <xdr:sp macro="" textlink="">
      <xdr:nvSpPr>
        <xdr:cNvPr id="7" name="Title 1">
          <a:extLst>
            <a:ext uri="{FF2B5EF4-FFF2-40B4-BE49-F238E27FC236}">
              <a16:creationId xmlns:a16="http://schemas.microsoft.com/office/drawing/2014/main" id="{00000000-0008-0000-0000-000007000000}"/>
            </a:ext>
          </a:extLst>
        </xdr:cNvPr>
        <xdr:cNvSpPr>
          <a:spLocks noGrp="1"/>
        </xdr:cNvSpPr>
      </xdr:nvSpPr>
      <xdr:spPr>
        <a:xfrm>
          <a:off x="425449" y="2635250"/>
          <a:ext cx="9645651" cy="8810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twoCellAnchor editAs="oneCell">
    <xdr:from>
      <xdr:col>2</xdr:col>
      <xdr:colOff>0</xdr:colOff>
      <xdr:row>1</xdr:row>
      <xdr:rowOff>0</xdr:rowOff>
    </xdr:from>
    <xdr:to>
      <xdr:col>2</xdr:col>
      <xdr:colOff>1781175</xdr:colOff>
      <xdr:row>2</xdr:row>
      <xdr:rowOff>33655</xdr:rowOff>
    </xdr:to>
    <xdr:pic>
      <xdr:nvPicPr>
        <xdr:cNvPr id="4" name="Picture 3" descr="A black and grey logo&#10;&#10;AI-generated content may be incorrect.">
          <a:extLst>
            <a:ext uri="{FF2B5EF4-FFF2-40B4-BE49-F238E27FC236}">
              <a16:creationId xmlns:a16="http://schemas.microsoft.com/office/drawing/2014/main" id="{A0548CB8-FF7E-F42A-C5D6-E185C6824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00025"/>
          <a:ext cx="1781175" cy="50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15</xdr:row>
      <xdr:rowOff>0</xdr:rowOff>
    </xdr:from>
    <xdr:to>
      <xdr:col>7</xdr:col>
      <xdr:colOff>0</xdr:colOff>
      <xdr:row>16</xdr:row>
      <xdr:rowOff>7620</xdr:rowOff>
    </xdr:to>
    <xdr:sp macro="" textlink="">
      <xdr:nvSpPr>
        <xdr:cNvPr id="6" name="TextBox 5">
          <a:extLst>
            <a:ext uri="{FF2B5EF4-FFF2-40B4-BE49-F238E27FC236}">
              <a16:creationId xmlns:a16="http://schemas.microsoft.com/office/drawing/2014/main" id="{85FDB108-B5B1-4C57-9EEE-7475CE183B43}"/>
            </a:ext>
          </a:extLst>
        </xdr:cNvPr>
        <xdr:cNvSpPr txBox="1"/>
      </xdr:nvSpPr>
      <xdr:spPr>
        <a:xfrm>
          <a:off x="6705600" y="5153025"/>
          <a:ext cx="7781925" cy="1153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bg2">
                  <a:lumMod val="10000"/>
                </a:schemeClr>
              </a:solidFill>
              <a:effectLst/>
              <a:latin typeface="+mn-lt"/>
              <a:ea typeface="+mn-ea"/>
              <a:cs typeface="+mn-cs"/>
            </a:rPr>
            <a:t>=XLOOKUP(A4, (Prison_Info[Prison]), (Prison_Info[Number of Mentors]))</a:t>
          </a:r>
        </a:p>
        <a:p>
          <a:pPr algn="l"/>
          <a:endParaRPr lang="en-US" sz="1200">
            <a:solidFill>
              <a:schemeClr val="bg2">
                <a:lumMod val="10000"/>
              </a:schemeClr>
            </a:solidFill>
            <a:effectLst/>
            <a:latin typeface="+mn-lt"/>
            <a:ea typeface="+mn-ea"/>
            <a:cs typeface="+mn-cs"/>
          </a:endParaRPr>
        </a:p>
        <a:p>
          <a:pPr algn="l"/>
          <a:r>
            <a:rPr lang="en-GB" sz="1200">
              <a:solidFill>
                <a:schemeClr val="bg2">
                  <a:lumMod val="10000"/>
                </a:schemeClr>
              </a:solidFill>
            </a:rPr>
            <a:t>=XLOOKUP(A4, (Prison_Info[Prison]), (Prison_Info[Category]))</a:t>
          </a:r>
        </a:p>
        <a:p>
          <a:pPr algn="l"/>
          <a:br>
            <a:rPr lang="en-GB" sz="1200">
              <a:solidFill>
                <a:schemeClr val="bg2">
                  <a:lumMod val="10000"/>
                </a:schemeClr>
              </a:solidFill>
            </a:rPr>
          </a:br>
          <a:r>
            <a:rPr lang="en-GB" sz="1200">
              <a:solidFill>
                <a:schemeClr val="bg2">
                  <a:lumMod val="10000"/>
                </a:schemeClr>
              </a:solidFill>
            </a:rPr>
            <a:t>=XLOOKUP(A4, (Prison_Info[Prison]), (Prison_Info[Category]), "not found",0,1)</a:t>
          </a:r>
        </a:p>
      </xdr:txBody>
    </xdr:sp>
    <xdr:clientData/>
  </xdr:twoCellAnchor>
  <xdr:twoCellAnchor>
    <xdr:from>
      <xdr:col>4</xdr:col>
      <xdr:colOff>0</xdr:colOff>
      <xdr:row>14</xdr:row>
      <xdr:rowOff>0</xdr:rowOff>
    </xdr:from>
    <xdr:to>
      <xdr:col>7</xdr:col>
      <xdr:colOff>0</xdr:colOff>
      <xdr:row>15</xdr:row>
      <xdr:rowOff>0</xdr:rowOff>
    </xdr:to>
    <xdr:sp macro="" textlink="">
      <xdr:nvSpPr>
        <xdr:cNvPr id="7" name="TextBox 6">
          <a:extLst>
            <a:ext uri="{FF2B5EF4-FFF2-40B4-BE49-F238E27FC236}">
              <a16:creationId xmlns:a16="http://schemas.microsoft.com/office/drawing/2014/main" id="{A6E234AE-4355-4EAC-B3DB-4D1C9B55B54E}"/>
            </a:ext>
          </a:extLst>
        </xdr:cNvPr>
        <xdr:cNvSpPr txBox="1"/>
      </xdr:nvSpPr>
      <xdr:spPr>
        <a:xfrm>
          <a:off x="6705600" y="4838700"/>
          <a:ext cx="77819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0" i="0">
              <a:solidFill>
                <a:schemeClr val="bg2">
                  <a:lumMod val="10000"/>
                </a:schemeClr>
              </a:solidFill>
              <a:effectLst/>
              <a:latin typeface="Aptos" panose="020B0004020202020204" pitchFamily="34" charset="0"/>
              <a:ea typeface="+mn-ea"/>
              <a:cs typeface="+mn-cs"/>
            </a:rPr>
            <a:t>XLOOKUP(lookup_value, lookup_array, return_array, [if_not_found], [match_mode], [search_mode])</a:t>
          </a:r>
        </a:p>
        <a:p>
          <a:endParaRPr lang="en-GB" sz="1200">
            <a:latin typeface="Aptos" panose="020B0004020202020204" pitchFamily="34" charset="0"/>
          </a:endParaRPr>
        </a:p>
      </xdr:txBody>
    </xdr:sp>
    <xdr:clientData/>
  </xdr:twoCellAnchor>
  <xdr:twoCellAnchor>
    <xdr:from>
      <xdr:col>0</xdr:col>
      <xdr:colOff>0</xdr:colOff>
      <xdr:row>15</xdr:row>
      <xdr:rowOff>9525</xdr:rowOff>
    </xdr:from>
    <xdr:to>
      <xdr:col>3</xdr:col>
      <xdr:colOff>2575</xdr:colOff>
      <xdr:row>15</xdr:row>
      <xdr:rowOff>463550</xdr:rowOff>
    </xdr:to>
    <xdr:sp macro="" textlink="">
      <xdr:nvSpPr>
        <xdr:cNvPr id="8" name="TextBox 7">
          <a:extLst>
            <a:ext uri="{FF2B5EF4-FFF2-40B4-BE49-F238E27FC236}">
              <a16:creationId xmlns:a16="http://schemas.microsoft.com/office/drawing/2014/main" id="{EEC5E030-DF92-48D8-8F4D-AAF6CE805396}"/>
            </a:ext>
          </a:extLst>
        </xdr:cNvPr>
        <xdr:cNvSpPr txBox="1"/>
      </xdr:nvSpPr>
      <xdr:spPr>
        <a:xfrm>
          <a:off x="0" y="6477000"/>
          <a:ext cx="4755550" cy="45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bg2">
                  <a:lumMod val="10000"/>
                </a:schemeClr>
              </a:solidFill>
              <a:effectLst/>
              <a:latin typeface="+mn-lt"/>
              <a:ea typeface="+mn-ea"/>
              <a:cs typeface="+mn-cs"/>
            </a:rPr>
            <a:t>=COUNTIF(All_Participants[Prison], A4)</a:t>
          </a:r>
          <a:endParaRPr lang="en-GB" sz="1200">
            <a:solidFill>
              <a:schemeClr val="bg2">
                <a:lumMod val="10000"/>
              </a:schemeClr>
            </a:solidFill>
          </a:endParaRPr>
        </a:p>
      </xdr:txBody>
    </xdr:sp>
    <xdr:clientData/>
  </xdr:twoCellAnchor>
  <xdr:twoCellAnchor>
    <xdr:from>
      <xdr:col>0</xdr:col>
      <xdr:colOff>0</xdr:colOff>
      <xdr:row>14</xdr:row>
      <xdr:rowOff>0</xdr:rowOff>
    </xdr:from>
    <xdr:to>
      <xdr:col>3</xdr:col>
      <xdr:colOff>0</xdr:colOff>
      <xdr:row>15</xdr:row>
      <xdr:rowOff>0</xdr:rowOff>
    </xdr:to>
    <xdr:sp macro="" textlink="">
      <xdr:nvSpPr>
        <xdr:cNvPr id="9" name="TextBox 8">
          <a:extLst>
            <a:ext uri="{FF2B5EF4-FFF2-40B4-BE49-F238E27FC236}">
              <a16:creationId xmlns:a16="http://schemas.microsoft.com/office/drawing/2014/main" id="{6089E437-1D6F-4EA7-ADA5-8D05438933DD}"/>
            </a:ext>
          </a:extLst>
        </xdr:cNvPr>
        <xdr:cNvSpPr txBox="1"/>
      </xdr:nvSpPr>
      <xdr:spPr>
        <a:xfrm>
          <a:off x="0" y="4838700"/>
          <a:ext cx="51435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0" i="0">
              <a:solidFill>
                <a:schemeClr val="bg2">
                  <a:lumMod val="10000"/>
                </a:schemeClr>
              </a:solidFill>
              <a:effectLst/>
              <a:latin typeface="Aptos" panose="020B0004020202020204" pitchFamily="34" charset="0"/>
              <a:ea typeface="+mn-ea"/>
              <a:cs typeface="+mn-cs"/>
            </a:rPr>
            <a:t>COUNTIF (range,criteria)</a:t>
          </a:r>
        </a:p>
        <a:p>
          <a:endParaRPr lang="en-GB" sz="1200">
            <a:latin typeface="Aptos"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E20C0-A0A5-4D33-A389-455C8CA303D9}" name="Prison_Info" displayName="Prison_Info" ref="A1:O4" totalsRowShown="0" headerRowDxfId="90" dataDxfId="89">
  <autoFilter ref="A1:O4" xr:uid="{9F3E20C0-A0A5-4D33-A389-455C8CA303D9}"/>
  <tableColumns count="15">
    <tableColumn id="1" xr3:uid="{87C396EF-517D-410D-A381-B54A1D2DA0D7}" name="Prison" dataDxfId="88"/>
    <tableColumn id="2" xr3:uid="{1E50F7D0-F49E-44F9-8739-3FBF8A289D27}" name="Postcode" dataDxfId="87"/>
    <tableColumn id="3" xr3:uid="{A5CB22E4-3D40-446E-B8AE-2942CCC728AB}" name="Gender" dataDxfId="86"/>
    <tableColumn id="4" xr3:uid="{385F9266-892A-450D-B4A5-FA86148DCFC0}" name="Supervisor" dataDxfId="85"/>
    <tableColumn id="5" xr3:uid="{6B9A50C2-D50A-47D5-8911-CA73B2AC5896}" name="Category" dataDxfId="84"/>
    <tableColumn id="6" xr3:uid="{E01CC1B0-F8D1-4897-B5BC-7B1E0FF8579D}" name="Number of Mentors" dataDxfId="83"/>
    <tableColumn id="7" xr3:uid="{51F4B3B0-2307-425F-B6A3-739B66EA88FB}" name="Trumpet" dataDxfId="82"/>
    <tableColumn id="8" xr3:uid="{00A4BF2B-0F07-4603-B20E-1398198EB3E1}" name="Piano" dataDxfId="81"/>
    <tableColumn id="9" xr3:uid="{D0052A5B-C4E1-4260-B1AA-F16FF4BDE705}" name="Guitar" dataDxfId="80"/>
    <tableColumn id="10" xr3:uid="{AD68881D-6D71-45A6-9ABE-F5E75C4FAC19}" name="Electric Keyboard" dataDxfId="79"/>
    <tableColumn id="11" xr3:uid="{1E8286EB-DB9C-4A9D-A1F2-4DFB5A620A3A}" name="Saxophone" dataDxfId="78"/>
    <tableColumn id="12" xr3:uid="{0123601E-0EEF-4FE0-94CC-02BE8B7CAF1B}" name="Violin" dataDxfId="77"/>
    <tableColumn id="13" xr3:uid="{1E60D749-A9F4-49B2-AD10-37AF3F3E324F}" name="Electronic keyboard" dataDxfId="76"/>
    <tableColumn id="14" xr3:uid="{A1F17C1C-7609-487C-B53C-ED7A700AD00F}" name="Drums" dataDxfId="75"/>
    <tableColumn id="15" xr3:uid="{F048AA6D-B4AA-45E5-AFF7-2BB71B6B4007}" name="Bass " dataDxfId="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3D829-33FC-4ECD-B4A7-A98EAE99B893}" name="HMP_Belmarsh" displayName="HMP_Belmarsh" ref="A1:P44" headerRowDxfId="73" dataDxfId="72" totalsRowDxfId="71">
  <autoFilter ref="A1:P44" xr:uid="{DCA4AE1C-A4BB-4C8A-A76A-FD71856DCA34}"/>
  <sortState xmlns:xlrd2="http://schemas.microsoft.com/office/spreadsheetml/2017/richdata2" ref="A2:P44">
    <sortCondition ref="B1:B44"/>
  </sortState>
  <tableColumns count="16">
    <tableColumn id="25" xr3:uid="{3663B2AC-A2BD-4DCA-A50A-6DEA94ABF86A}" name="Name" dataDxfId="70"/>
    <tableColumn id="2" xr3:uid="{7CE9960B-D135-4B84-9270-F5DCB0C48679}" name="Prison" dataDxfId="69"/>
    <tableColumn id="4" xr3:uid="{A8F80EED-70AC-4E1F-9B4F-79B9FE266A41}" name="Prison number" totalsRowFunction="count" dataDxfId="68"/>
    <tableColumn id="24" xr3:uid="{A019B8B1-5F9A-48E5-A6F8-4580037378B4}" name="Ethnicity" dataDxfId="67"/>
    <tableColumn id="9" xr3:uid="{47068887-3DA0-4D59-87BE-627F164C3C97}" name="Date of birth" dataDxfId="66" totalsRowDxfId="65"/>
    <tableColumn id="10" xr3:uid="{14F05AA3-4D5D-40BD-9963-6B8E7C528ED5}" name="Age now" dataDxfId="64"/>
    <tableColumn id="12" xr3:uid="{DB25F575-122E-48F6-BEDB-7B71C55AD145}" name="Musical experience" dataDxfId="63"/>
    <tableColumn id="15" xr3:uid="{61D961CD-9C95-43E7-B3FA-18AFB74E7F48}" name="Skills learnt" dataDxfId="62"/>
    <tableColumn id="1" xr3:uid="{40D7D7E5-7197-46E3-ABE3-910660B0B0C9}" name="Built a relationship with their mentor" dataDxfId="61"/>
    <tableColumn id="14" xr3:uid="{61F7401C-FECC-4DF9-AD96-4B6A2AD26781}" name="Enjoyed the sessions" dataDxfId="60"/>
    <tableColumn id="3" xr3:uid="{BB3B5F06-F1B6-4177-B378-1BF0CF57E5B5}" name="Optimism at start (1(bad)-10(good))" dataDxfId="59"/>
    <tableColumn id="5" xr3:uid="{609C51A2-2965-44C9-9437-F01AB94FEE1E}" name="Optimism at end (1(bad)-10(good))" dataDxfId="58"/>
    <tableColumn id="6" xr3:uid="{5492A03E-E868-43EC-B679-E6FFD18CEACB}" name="Change in optimism" dataDxfId="57">
      <calculatedColumnFormula>HMP_Belmarsh[[#This Row],[Optimism at end (1(bad)-10(good))]]-HMP_Belmarsh[[#This Row],[Optimism at start (1(bad)-10(good))]]</calculatedColumnFormula>
    </tableColumn>
    <tableColumn id="7" xr3:uid="{AAA74CDB-8E45-4595-99EC-0A9BD99D5749}" name="Hours booked" dataDxfId="56"/>
    <tableColumn id="8" xr3:uid="{9719DA66-4B88-4E59-8D13-0A361EB6341C}" name="Hours Attended" dataDxfId="55"/>
    <tableColumn id="11" xr3:uid="{B8D45058-ABC6-4CB3-8DF5-F219DFEB698E}" name="Hours missed" dataDxfId="54">
      <calculatedColumnFormula>HMP_Belmarsh[[#This Row],[Hours booked]]-HMP_Belmarsh[[#This Row],[Hours Attended]]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55093-EFF3-4A31-8D96-3F476A2220A2}" name="HMP_Brixton" displayName="HMP_Brixton" ref="A1:P53" headerRowDxfId="53" dataDxfId="52" totalsRowDxfId="51">
  <autoFilter ref="A1:P53" xr:uid="{DCA4AE1C-A4BB-4C8A-A76A-FD71856DCA34}"/>
  <sortState xmlns:xlrd2="http://schemas.microsoft.com/office/spreadsheetml/2017/richdata2" ref="B2:P53">
    <sortCondition ref="C1:C53"/>
  </sortState>
  <tableColumns count="16">
    <tableColumn id="4" xr3:uid="{E3F0A8BA-1FFC-42A9-A582-9AEE6FA99FA3}" name="Prison number" totalsRowFunction="count" dataDxfId="50"/>
    <tableColumn id="25" xr3:uid="{FDDB21B3-28A7-4289-B72B-662EA76DCC03}" name="Name" dataDxfId="49"/>
    <tableColumn id="2" xr3:uid="{9EEC4B35-70D1-49D5-9450-E85B70FAE9A8}" name="Prison" dataDxfId="48"/>
    <tableColumn id="12" xr3:uid="{CA873F07-DF0F-4DE6-B70C-918A76259E4F}" name="Musical experience" dataDxfId="47"/>
    <tableColumn id="24" xr3:uid="{88B4EACF-73D7-4EC4-8741-7ADDFE846733}" name="Ethnicity" dataDxfId="46"/>
    <tableColumn id="9" xr3:uid="{2D818B1D-EB4B-4622-AEA6-8B7E351D0932}" name="Date of birth" dataDxfId="45" totalsRowDxfId="44"/>
    <tableColumn id="10" xr3:uid="{34DC1E32-3F7A-4761-9DF5-BF53629B1BFB}" name="Age now" dataDxfId="43"/>
    <tableColumn id="15" xr3:uid="{98C371AC-EF6A-475B-AC4F-0838CC1BE056}" name="Skills learnt" dataDxfId="42"/>
    <tableColumn id="1" xr3:uid="{80ADD557-8E50-4A51-9EDB-747784FF0C55}" name="Built a relationship with their mentor" dataDxfId="41"/>
    <tableColumn id="14" xr3:uid="{9311E9A1-976C-4E55-996D-5BC90D2BF2FB}" name="Enjoyed the sessions" dataDxfId="40"/>
    <tableColumn id="3" xr3:uid="{BBB59468-D191-4CAF-B680-38F1E03ADFB6}" name="Optimism at start (1(bad)-10(good))" dataDxfId="39"/>
    <tableColumn id="5" xr3:uid="{67E55D1B-582F-443E-B63A-EC5CDF0A268A}" name="Optimism at end (1(bad)-10(good))" dataDxfId="38"/>
    <tableColumn id="6" xr3:uid="{BC64F891-7D78-4B44-8C18-494B48E3C852}" name="Change in optimism" dataDxfId="37">
      <calculatedColumnFormula>HMP_Brixton[[#This Row],[Optimism at end (1(bad)-10(good))]]-HMP_Brixton[[#This Row],[Optimism at start (1(bad)-10(good))]]</calculatedColumnFormula>
    </tableColumn>
    <tableColumn id="7" xr3:uid="{8D9A790B-CFF0-4205-ABD6-5E26D2D4F8BB}" name="Hours booked" dataDxfId="36"/>
    <tableColumn id="8" xr3:uid="{84BCB766-EFC4-438D-BFFE-C9B5E96DCBF6}" name="Hours Attended" dataDxfId="35"/>
    <tableColumn id="11" xr3:uid="{7C39FFE1-033F-49AA-BFAF-0CCE289C9711}" name="Hours missed" dataDxfId="34">
      <calculatedColumnFormula>HMP_Brixton[[#This Row],[Hours booked]]-HMP_Brixton[[#This Row],[Hours Attended]]</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C0AC9-0255-4550-8FA2-B584A8117241}" name="HMP_Manchester" displayName="HMP_Manchester" ref="A1:O41" headerRowDxfId="33" dataDxfId="32" totalsRowDxfId="31">
  <autoFilter ref="A1:O41" xr:uid="{DCA4AE1C-A4BB-4C8A-A76A-FD71856DCA34}"/>
  <sortState xmlns:xlrd2="http://schemas.microsoft.com/office/spreadsheetml/2017/richdata2" ref="A2:O41">
    <sortCondition ref="B1:B41"/>
  </sortState>
  <tableColumns count="15">
    <tableColumn id="25" xr3:uid="{D84B3EC2-5A14-426A-B7E3-F163E2C77BA9}" name="Name" dataDxfId="30"/>
    <tableColumn id="2" xr3:uid="{DCF8311A-17C2-4029-A5E6-D8CEE6FFC73B}" name="Prison" dataDxfId="29"/>
    <tableColumn id="24" xr3:uid="{5BB7056B-5B24-45A9-87DA-BB2D93150180}" name="Ethnicity" dataDxfId="28"/>
    <tableColumn id="9" xr3:uid="{383A9434-3332-40A2-9C15-EA1C43C85CF0}" name="Date of birth" dataDxfId="27" totalsRowDxfId="26"/>
    <tableColumn id="4" xr3:uid="{F23CF00A-914B-4F3A-8DDE-B42CD8C0DF26}" name="Prison number" totalsRowFunction="count" dataDxfId="25" totalsRowDxfId="24"/>
    <tableColumn id="12" xr3:uid="{30CD6A11-8EE3-4761-97BE-F2F3324BE2B0}" name="Musical experience" dataDxfId="23"/>
    <tableColumn id="15" xr3:uid="{FAF6A1EA-3EAE-4897-A74F-1A60938DFF71}" name="Skills learnt" dataDxfId="22"/>
    <tableColumn id="1" xr3:uid="{028A3EF8-7C9E-4342-93B4-52FBBB20CC69}" name="Built a relationship with their mentor" dataDxfId="21"/>
    <tableColumn id="14" xr3:uid="{F8CD1FC1-C54A-4573-B5CB-DC2172151946}" name="Enjoyed the sessions" dataDxfId="20"/>
    <tableColumn id="3" xr3:uid="{46043DC1-7FD0-4DC1-9033-62378774FE67}" name="Optimism at start (1(bad)-10(good))" dataDxfId="19"/>
    <tableColumn id="5" xr3:uid="{F2182322-B7BC-4A5E-AD3E-B16FC3E6B64C}" name="Optimism at end (1(bad)-10(good))" dataDxfId="18"/>
    <tableColumn id="6" xr3:uid="{A0C0B87C-6754-422E-90D0-D976CA139280}" name="Change in optimism" dataDxfId="17">
      <calculatedColumnFormula>HMP_Manchester[[#This Row],[Optimism at end (1(bad)-10(good))]]-HMP_Manchester[[#This Row],[Optimism at start (1(bad)-10(good))]]</calculatedColumnFormula>
    </tableColumn>
    <tableColumn id="7" xr3:uid="{4BBD3F81-AA23-4EE7-98FA-573641732C62}" name="Hours booked" dataDxfId="16"/>
    <tableColumn id="8" xr3:uid="{7383DC35-D20A-43FB-8189-60770163F351}" name="Hours Attended" dataDxfId="15"/>
    <tableColumn id="11" xr3:uid="{DB0BDF54-4047-466A-8608-6244DF275657}" name="Hours missed" dataDxfId="14">
      <calculatedColumnFormula>HMP_Manchester[[#This Row],[Hours booked]]-HMP_Manchester[[#This Row],[Hours Attended]]</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5548FB-A6E0-40F1-855A-F865ECA5F6A4}" name="Validation_lists" displayName="Validation_lists" ref="A1:B20" totalsRowShown="0" headerRowDxfId="13" dataDxfId="12">
  <autoFilter ref="A1:B20" xr:uid="{8F5548FB-A6E0-40F1-855A-F865ECA5F6A4}"/>
  <tableColumns count="2">
    <tableColumn id="1" xr3:uid="{BD01DD05-D295-4321-A78D-8DBFCD745F9F}" name="Ethnicity" dataDxfId="11"/>
    <tableColumn id="2" xr3:uid="{2D6DA609-7C94-4510-AEBF-D323E9C849B7}" name="Musical experience"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9116AF-F396-4E5F-9EDB-22F6A73CABA7}" name="Table4" displayName="Table4" ref="E18:G24" totalsRowShown="0" headerRowDxfId="9" dataDxfId="8">
  <autoFilter ref="E18:G24" xr:uid="{AF9116AF-F396-4E5F-9EDB-22F6A73CABA7}"/>
  <tableColumns count="3">
    <tableColumn id="1" xr3:uid="{D47576DD-25D6-41D6-A6D9-2FF0AEB4012D}" name="Part" dataDxfId="7"/>
    <tableColumn id="2" xr3:uid="{F8BC3F7C-A4CF-4B85-A44C-0F7FDE332ECA}" name="Description" dataDxfId="6"/>
    <tableColumn id="3" xr3:uid="{A98AD79C-C4E6-41F7-9D98-D1F5170E2B4D}" name="Example" dataDxfId="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8E223D-A58E-4641-872A-8DA2C7F295FC}" name="Table410" displayName="Table410" ref="A18:C20" totalsRowShown="0" headerRowDxfId="4" dataDxfId="3">
  <autoFilter ref="A18:C20" xr:uid="{838E223D-A58E-4641-872A-8DA2C7F295FC}"/>
  <tableColumns count="3">
    <tableColumn id="1" xr3:uid="{A3C61C9E-A6A4-49EA-AE49-625D48F0B70D}" name="Part" dataDxfId="2"/>
    <tableColumn id="2" xr3:uid="{C8DDEF44-8449-4C7E-9019-4F94EF959A5E}" name="Description" dataDxfId="1"/>
    <tableColumn id="3" xr3:uid="{B3986E1E-14C4-4C15-B1FF-57D5CC94628D}" name="Example" dataDxfId="0"/>
  </tableColumns>
  <tableStyleInfo name="TableStyleMedium2" showFirstColumn="0" showLastColumn="0" showRowStripes="1" showColumnStripes="0"/>
</table>
</file>

<file path=xl/theme/theme1.xml><?xml version="1.0" encoding="utf-8"?>
<a:theme xmlns:a="http://schemas.openxmlformats.org/drawingml/2006/main" name="Datawise London">
  <a:themeElements>
    <a:clrScheme name="Datawise London">
      <a:dk1>
        <a:srgbClr val="193862"/>
      </a:dk1>
      <a:lt1>
        <a:sysClr val="window" lastClr="FFFFFF"/>
      </a:lt1>
      <a:dk2>
        <a:srgbClr val="751D59"/>
      </a:dk2>
      <a:lt2>
        <a:srgbClr val="E8E8E8"/>
      </a:lt2>
      <a:accent1>
        <a:srgbClr val="47A5AE"/>
      </a:accent1>
      <a:accent2>
        <a:srgbClr val="FAA61A"/>
      </a:accent2>
      <a:accent3>
        <a:srgbClr val="00AEEF"/>
      </a:accent3>
      <a:accent4>
        <a:srgbClr val="A1CD3D"/>
      </a:accent4>
      <a:accent5>
        <a:srgbClr val="A02B93"/>
      </a:accent5>
      <a:accent6>
        <a:srgbClr val="4EA72E"/>
      </a:accent6>
      <a:hlink>
        <a:srgbClr val="467886"/>
      </a:hlink>
      <a:folHlink>
        <a:srgbClr val="96607D"/>
      </a:folHlink>
    </a:clrScheme>
    <a:fontScheme name="Custom 1">
      <a:majorFont>
        <a:latin typeface="Aptos Display"/>
        <a:ea typeface=""/>
        <a:cs typeface=""/>
      </a:majorFont>
      <a:minorFont>
        <a:latin typeface="Aptos Displ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tabSelected="1" workbookViewId="0"/>
  </sheetViews>
  <sheetFormatPr defaultColWidth="9.5" defaultRowHeight="16" x14ac:dyDescent="0.4"/>
  <cols>
    <col min="1" max="1" width="6.5" style="9" customWidth="1"/>
    <col min="2" max="2" width="105.08203125" style="9" customWidth="1"/>
    <col min="3" max="3" width="111.25" style="9" customWidth="1"/>
    <col min="4" max="4" width="9.5" style="9"/>
    <col min="5" max="5" width="13.5" style="9" customWidth="1"/>
    <col min="6" max="16384" width="9.5" style="9"/>
  </cols>
  <sheetData>
    <row r="2" spans="1:18" ht="37" x14ac:dyDescent="0.85">
      <c r="B2" s="10" t="s">
        <v>0</v>
      </c>
    </row>
    <row r="4" spans="1:18" s="11" customFormat="1" ht="18.5" x14ac:dyDescent="0.45">
      <c r="B4" s="12" t="s">
        <v>1</v>
      </c>
    </row>
    <row r="5" spans="1:18" s="11" customFormat="1" ht="18.5" x14ac:dyDescent="0.45">
      <c r="A5" s="13"/>
      <c r="B5" s="56" t="s">
        <v>402</v>
      </c>
      <c r="C5" s="56"/>
    </row>
    <row r="6" spans="1:18" s="11" customFormat="1" ht="18.5" x14ac:dyDescent="0.45">
      <c r="A6" s="14"/>
      <c r="B6" s="15"/>
    </row>
    <row r="7" spans="1:18" s="11" customFormat="1" ht="31" customHeight="1" x14ac:dyDescent="0.45">
      <c r="A7" s="14"/>
      <c r="B7" s="16" t="s">
        <v>2</v>
      </c>
    </row>
    <row r="8" spans="1:18" s="11" customFormat="1" ht="64.5" customHeight="1" x14ac:dyDescent="0.45">
      <c r="B8" s="56" t="s">
        <v>3</v>
      </c>
      <c r="C8" s="56"/>
      <c r="D8" s="56"/>
      <c r="E8" s="56"/>
      <c r="F8" s="17"/>
      <c r="G8" s="17"/>
      <c r="H8" s="17"/>
      <c r="I8" s="18"/>
      <c r="J8" s="18"/>
      <c r="K8" s="18"/>
      <c r="L8" s="18"/>
      <c r="M8" s="18"/>
      <c r="N8" s="18"/>
      <c r="O8" s="18"/>
      <c r="P8" s="18"/>
      <c r="Q8" s="18"/>
      <c r="R8" s="18"/>
    </row>
    <row r="9" spans="1:18" s="11" customFormat="1" ht="28.5" customHeight="1" x14ac:dyDescent="0.45">
      <c r="B9" s="12"/>
    </row>
    <row r="10" spans="1:18" s="11" customFormat="1" ht="18.5" x14ac:dyDescent="0.45">
      <c r="B10" s="19"/>
    </row>
    <row r="11" spans="1:18" s="11" customFormat="1" ht="51" customHeight="1" x14ac:dyDescent="0.45">
      <c r="B11" s="19"/>
    </row>
    <row r="12" spans="1:18" s="11" customFormat="1" ht="18.5" x14ac:dyDescent="0.45"/>
    <row r="13" spans="1:18" s="11" customFormat="1" ht="18.5" x14ac:dyDescent="0.45"/>
    <row r="14" spans="1:18" s="11" customFormat="1" ht="18.5" x14ac:dyDescent="0.45">
      <c r="B14" s="20"/>
    </row>
    <row r="15" spans="1:18" s="11" customFormat="1" ht="18.5" x14ac:dyDescent="0.45"/>
    <row r="17" spans="2:2" ht="18.5" x14ac:dyDescent="0.45">
      <c r="B17" s="20"/>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6BC8-FB3F-4578-91D0-1A2D65C98FA0}">
  <dimension ref="A1:O4"/>
  <sheetViews>
    <sheetView workbookViewId="0">
      <selection activeCell="A2" sqref="A2"/>
    </sheetView>
  </sheetViews>
  <sheetFormatPr defaultColWidth="8.58203125" defaultRowHeight="14.5" x14ac:dyDescent="0.35"/>
  <cols>
    <col min="1" max="1" width="21.33203125" style="5" customWidth="1"/>
    <col min="2" max="2" width="8.75" style="5" customWidth="1"/>
    <col min="3" max="3" width="12.83203125" style="5" customWidth="1"/>
    <col min="4" max="4" width="21.33203125" style="5" customWidth="1"/>
    <col min="5" max="5" width="8.33203125" style="5" customWidth="1"/>
    <col min="6" max="6" width="18.83203125" style="5" customWidth="1"/>
    <col min="7" max="9" width="8.58203125" style="5"/>
    <col min="10" max="10" width="16.83203125" style="5" customWidth="1"/>
    <col min="11" max="11" width="9.83203125" style="5" customWidth="1"/>
    <col min="12" max="12" width="8.58203125" style="5"/>
    <col min="13" max="13" width="15.83203125" style="5" customWidth="1"/>
    <col min="14" max="16384" width="8.58203125" style="5"/>
  </cols>
  <sheetData>
    <row r="1" spans="1:15" x14ac:dyDescent="0.35">
      <c r="A1" s="5" t="s">
        <v>4</v>
      </c>
      <c r="B1" s="5" t="s">
        <v>5</v>
      </c>
      <c r="C1" s="5" t="s">
        <v>6</v>
      </c>
      <c r="D1" s="5" t="s">
        <v>7</v>
      </c>
      <c r="E1" s="5" t="s">
        <v>8</v>
      </c>
      <c r="F1" s="5" t="s">
        <v>9</v>
      </c>
      <c r="G1" s="5" t="s">
        <v>10</v>
      </c>
      <c r="H1" s="5" t="s">
        <v>11</v>
      </c>
      <c r="I1" s="5" t="s">
        <v>12</v>
      </c>
      <c r="J1" s="5" t="s">
        <v>13</v>
      </c>
      <c r="K1" s="5" t="s">
        <v>14</v>
      </c>
      <c r="L1" s="5" t="s">
        <v>15</v>
      </c>
      <c r="M1" s="5" t="s">
        <v>16</v>
      </c>
      <c r="N1" s="6" t="s">
        <v>17</v>
      </c>
      <c r="O1" s="6" t="s">
        <v>18</v>
      </c>
    </row>
    <row r="2" spans="1:15" x14ac:dyDescent="0.35">
      <c r="A2" s="6" t="s">
        <v>19</v>
      </c>
      <c r="B2" s="6" t="s">
        <v>20</v>
      </c>
      <c r="C2" s="6" t="s">
        <v>21</v>
      </c>
      <c r="D2" s="5" t="s">
        <v>22</v>
      </c>
      <c r="E2" s="6" t="s">
        <v>23</v>
      </c>
      <c r="F2" s="5">
        <v>6</v>
      </c>
      <c r="G2" s="5">
        <v>1</v>
      </c>
      <c r="H2" s="5">
        <v>1</v>
      </c>
      <c r="I2" s="5">
        <v>1</v>
      </c>
      <c r="J2" s="5">
        <v>2</v>
      </c>
      <c r="K2" s="5">
        <v>1</v>
      </c>
      <c r="L2" s="5">
        <v>1</v>
      </c>
      <c r="M2" s="5">
        <v>1</v>
      </c>
      <c r="N2" s="5">
        <v>1</v>
      </c>
      <c r="O2" s="5">
        <v>1</v>
      </c>
    </row>
    <row r="3" spans="1:15" x14ac:dyDescent="0.35">
      <c r="A3" s="5" t="s">
        <v>24</v>
      </c>
      <c r="B3" s="5" t="s">
        <v>25</v>
      </c>
      <c r="C3" s="5" t="s">
        <v>21</v>
      </c>
      <c r="D3" s="5" t="s">
        <v>26</v>
      </c>
      <c r="E3" s="5" t="s">
        <v>27</v>
      </c>
      <c r="F3" s="5">
        <v>5</v>
      </c>
      <c r="G3" s="5">
        <v>2</v>
      </c>
      <c r="H3" s="5">
        <v>2</v>
      </c>
      <c r="I3" s="5">
        <v>2</v>
      </c>
      <c r="J3" s="5">
        <v>2</v>
      </c>
      <c r="K3" s="5">
        <v>2</v>
      </c>
      <c r="L3" s="5">
        <v>2</v>
      </c>
      <c r="M3" s="5">
        <v>2</v>
      </c>
      <c r="N3" s="5">
        <v>2</v>
      </c>
      <c r="O3" s="5">
        <v>2</v>
      </c>
    </row>
    <row r="4" spans="1:15" x14ac:dyDescent="0.35">
      <c r="A4" s="5" t="s">
        <v>28</v>
      </c>
      <c r="B4" s="5" t="s">
        <v>29</v>
      </c>
      <c r="C4" s="5" t="s">
        <v>21</v>
      </c>
      <c r="D4" s="5" t="s">
        <v>30</v>
      </c>
      <c r="E4" s="5" t="s">
        <v>27</v>
      </c>
      <c r="F4" s="5">
        <v>6</v>
      </c>
      <c r="G4" s="5">
        <v>1</v>
      </c>
      <c r="H4" s="5">
        <v>1</v>
      </c>
      <c r="I4" s="5">
        <v>1</v>
      </c>
      <c r="J4" s="5">
        <v>2</v>
      </c>
      <c r="K4" s="5">
        <v>1</v>
      </c>
      <c r="L4" s="5">
        <v>1</v>
      </c>
      <c r="M4" s="5">
        <v>1</v>
      </c>
      <c r="N4" s="5">
        <v>1</v>
      </c>
      <c r="O4" s="5">
        <v>1</v>
      </c>
    </row>
  </sheetData>
  <sortState xmlns:xlrd2="http://schemas.microsoft.com/office/spreadsheetml/2017/richdata2" ref="A2:O4">
    <sortCondition ref="A1:A4"/>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5679-C73D-429F-9DFE-8437B4DDEE22}">
  <dimension ref="A1:P136"/>
  <sheetViews>
    <sheetView workbookViewId="0"/>
  </sheetViews>
  <sheetFormatPr defaultRowHeight="14.5" x14ac:dyDescent="0.35"/>
  <cols>
    <col min="1" max="1" width="19.83203125" customWidth="1"/>
    <col min="2" max="2" width="22.83203125" customWidth="1"/>
    <col min="3" max="3" width="20.58203125" customWidth="1"/>
    <col min="4" max="4" width="29.83203125" customWidth="1"/>
    <col min="5" max="5" width="10.08203125" style="1" bestFit="1" customWidth="1"/>
    <col min="9" max="9" width="12.75" bestFit="1" customWidth="1"/>
    <col min="11" max="16" width="9" style="2"/>
  </cols>
  <sheetData>
    <row r="1" spans="1:16" ht="20.149999999999999" customHeight="1" x14ac:dyDescent="0.35">
      <c r="A1" t="s">
        <v>31</v>
      </c>
      <c r="B1" t="s">
        <v>4</v>
      </c>
      <c r="C1" t="s">
        <v>32</v>
      </c>
      <c r="D1" t="s">
        <v>33</v>
      </c>
      <c r="E1" s="3" t="s">
        <v>34</v>
      </c>
      <c r="F1" t="s">
        <v>35</v>
      </c>
      <c r="G1" s="1" t="s">
        <v>36</v>
      </c>
      <c r="H1" s="1" t="s">
        <v>37</v>
      </c>
      <c r="I1" t="s">
        <v>38</v>
      </c>
      <c r="J1" s="1" t="s">
        <v>39</v>
      </c>
      <c r="K1" s="2" t="s">
        <v>40</v>
      </c>
      <c r="L1" s="2" t="s">
        <v>41</v>
      </c>
      <c r="M1" s="2" t="s">
        <v>42</v>
      </c>
      <c r="N1" s="38" t="s">
        <v>43</v>
      </c>
      <c r="O1" s="38" t="s">
        <v>44</v>
      </c>
      <c r="P1" s="38" t="s">
        <v>45</v>
      </c>
    </row>
    <row r="2" spans="1:16" x14ac:dyDescent="0.35">
      <c r="A2" s="36" t="s">
        <v>46</v>
      </c>
      <c r="B2" s="36" t="s">
        <v>24</v>
      </c>
      <c r="C2" s="36" t="s">
        <v>47</v>
      </c>
      <c r="D2" s="36"/>
      <c r="E2" s="37">
        <v>23780</v>
      </c>
      <c r="F2" s="36"/>
      <c r="G2" s="36" t="s">
        <v>48</v>
      </c>
      <c r="H2" s="36" t="s">
        <v>49</v>
      </c>
      <c r="I2" s="36" t="s">
        <v>50</v>
      </c>
      <c r="J2" s="36" t="s">
        <v>51</v>
      </c>
      <c r="K2" s="39">
        <v>2</v>
      </c>
      <c r="L2" s="39">
        <v>3</v>
      </c>
      <c r="M2" s="39"/>
      <c r="N2" s="39">
        <v>8</v>
      </c>
      <c r="O2" s="39">
        <v>7</v>
      </c>
      <c r="P2" s="39"/>
    </row>
    <row r="3" spans="1:16" x14ac:dyDescent="0.35">
      <c r="A3" s="36" t="s">
        <v>52</v>
      </c>
      <c r="B3" s="36" t="s">
        <v>24</v>
      </c>
      <c r="C3" s="36" t="s">
        <v>53</v>
      </c>
      <c r="D3" s="36"/>
      <c r="E3" s="37">
        <v>24311</v>
      </c>
      <c r="F3" s="36"/>
      <c r="G3" s="36" t="s">
        <v>48</v>
      </c>
      <c r="H3" s="36" t="s">
        <v>54</v>
      </c>
      <c r="I3" s="36" t="s">
        <v>55</v>
      </c>
      <c r="J3" s="36" t="s">
        <v>56</v>
      </c>
      <c r="K3" s="39">
        <v>3</v>
      </c>
      <c r="L3" s="39">
        <v>3</v>
      </c>
      <c r="M3" s="39"/>
      <c r="N3" s="39">
        <v>26</v>
      </c>
      <c r="O3" s="39">
        <v>24</v>
      </c>
      <c r="P3" s="39"/>
    </row>
    <row r="4" spans="1:16" x14ac:dyDescent="0.35">
      <c r="A4" s="36" t="s">
        <v>57</v>
      </c>
      <c r="B4" s="36" t="s">
        <v>24</v>
      </c>
      <c r="C4" s="36" t="s">
        <v>58</v>
      </c>
      <c r="D4" s="36"/>
      <c r="E4" s="37">
        <v>24790</v>
      </c>
      <c r="F4" s="36"/>
      <c r="G4" s="36" t="s">
        <v>59</v>
      </c>
      <c r="H4" s="36" t="s">
        <v>60</v>
      </c>
      <c r="I4" s="36" t="s">
        <v>50</v>
      </c>
      <c r="J4" s="36" t="s">
        <v>61</v>
      </c>
      <c r="K4" s="39">
        <v>2</v>
      </c>
      <c r="L4" s="39">
        <v>2</v>
      </c>
      <c r="M4" s="39"/>
      <c r="N4" s="39">
        <v>4</v>
      </c>
      <c r="O4" s="39">
        <v>3</v>
      </c>
      <c r="P4" s="39"/>
    </row>
    <row r="5" spans="1:16" x14ac:dyDescent="0.35">
      <c r="A5" s="36" t="s">
        <v>62</v>
      </c>
      <c r="B5" s="36" t="s">
        <v>24</v>
      </c>
      <c r="C5" s="36" t="s">
        <v>63</v>
      </c>
      <c r="D5" s="36"/>
      <c r="E5" s="37">
        <v>24958</v>
      </c>
      <c r="F5" s="36"/>
      <c r="G5" s="36" t="s">
        <v>48</v>
      </c>
      <c r="H5" s="36" t="s">
        <v>60</v>
      </c>
      <c r="I5" s="36" t="s">
        <v>64</v>
      </c>
      <c r="J5" s="36" t="s">
        <v>56</v>
      </c>
      <c r="K5" s="39">
        <v>5</v>
      </c>
      <c r="L5" s="39">
        <v>6</v>
      </c>
      <c r="M5" s="39"/>
      <c r="N5" s="39">
        <v>27</v>
      </c>
      <c r="O5" s="39">
        <v>25</v>
      </c>
      <c r="P5" s="39"/>
    </row>
    <row r="6" spans="1:16" x14ac:dyDescent="0.35">
      <c r="A6" s="36" t="s">
        <v>65</v>
      </c>
      <c r="B6" s="36" t="s">
        <v>24</v>
      </c>
      <c r="C6" s="36" t="s">
        <v>66</v>
      </c>
      <c r="D6" s="36"/>
      <c r="E6" s="37">
        <v>25539</v>
      </c>
      <c r="F6" s="36"/>
      <c r="G6" s="36" t="s">
        <v>59</v>
      </c>
      <c r="H6" s="36" t="s">
        <v>49</v>
      </c>
      <c r="I6" s="36" t="s">
        <v>64</v>
      </c>
      <c r="J6" s="36" t="s">
        <v>61</v>
      </c>
      <c r="K6" s="39">
        <v>4</v>
      </c>
      <c r="L6" s="39">
        <v>5</v>
      </c>
      <c r="M6" s="39"/>
      <c r="N6" s="39">
        <v>9</v>
      </c>
      <c r="O6" s="39">
        <v>8</v>
      </c>
      <c r="P6" s="39"/>
    </row>
    <row r="7" spans="1:16" x14ac:dyDescent="0.35">
      <c r="A7" s="36" t="s">
        <v>67</v>
      </c>
      <c r="B7" s="36" t="s">
        <v>24</v>
      </c>
      <c r="C7" s="36" t="s">
        <v>68</v>
      </c>
      <c r="D7" s="36"/>
      <c r="E7" s="37">
        <v>25830</v>
      </c>
      <c r="F7" s="36"/>
      <c r="G7" s="36" t="s">
        <v>59</v>
      </c>
      <c r="H7" s="36" t="s">
        <v>69</v>
      </c>
      <c r="I7" s="36" t="s">
        <v>50</v>
      </c>
      <c r="J7" s="36" t="s">
        <v>70</v>
      </c>
      <c r="K7" s="39">
        <v>2</v>
      </c>
      <c r="L7" s="39">
        <v>7</v>
      </c>
      <c r="M7" s="39"/>
      <c r="N7" s="39">
        <v>32</v>
      </c>
      <c r="O7" s="39">
        <v>31</v>
      </c>
      <c r="P7" s="39"/>
    </row>
    <row r="8" spans="1:16" x14ac:dyDescent="0.35">
      <c r="A8" s="36" t="s">
        <v>71</v>
      </c>
      <c r="B8" s="36" t="s">
        <v>24</v>
      </c>
      <c r="C8" s="36" t="s">
        <v>72</v>
      </c>
      <c r="D8" s="36"/>
      <c r="E8" s="37">
        <v>25995</v>
      </c>
      <c r="F8" s="36"/>
      <c r="G8" s="36" t="s">
        <v>48</v>
      </c>
      <c r="H8" s="36" t="s">
        <v>73</v>
      </c>
      <c r="I8" s="36" t="s">
        <v>64</v>
      </c>
      <c r="J8" s="36" t="s">
        <v>56</v>
      </c>
      <c r="K8" s="39">
        <v>2</v>
      </c>
      <c r="L8" s="39">
        <v>2</v>
      </c>
      <c r="M8" s="39"/>
      <c r="N8" s="39">
        <v>23</v>
      </c>
      <c r="O8" s="39">
        <v>23</v>
      </c>
      <c r="P8" s="39"/>
    </row>
    <row r="9" spans="1:16" x14ac:dyDescent="0.35">
      <c r="A9" s="36" t="s">
        <v>74</v>
      </c>
      <c r="B9" s="36" t="s">
        <v>24</v>
      </c>
      <c r="C9" s="36" t="s">
        <v>75</v>
      </c>
      <c r="D9" s="36"/>
      <c r="E9" s="37">
        <v>26476</v>
      </c>
      <c r="F9" s="36"/>
      <c r="G9" s="36" t="s">
        <v>48</v>
      </c>
      <c r="H9" s="36" t="s">
        <v>76</v>
      </c>
      <c r="I9" s="36" t="s">
        <v>64</v>
      </c>
      <c r="J9" s="36" t="s">
        <v>56</v>
      </c>
      <c r="K9" s="39">
        <v>6</v>
      </c>
      <c r="L9" s="39">
        <v>7</v>
      </c>
      <c r="M9" s="39"/>
      <c r="N9" s="39">
        <v>8</v>
      </c>
      <c r="O9" s="39">
        <v>8</v>
      </c>
      <c r="P9" s="39"/>
    </row>
    <row r="10" spans="1:16" x14ac:dyDescent="0.35">
      <c r="A10" s="36" t="s">
        <v>77</v>
      </c>
      <c r="B10" s="36" t="s">
        <v>24</v>
      </c>
      <c r="C10" s="36" t="s">
        <v>78</v>
      </c>
      <c r="D10" s="36"/>
      <c r="E10" s="37">
        <v>26675</v>
      </c>
      <c r="F10" s="36"/>
      <c r="G10" s="36" t="s">
        <v>48</v>
      </c>
      <c r="H10" s="36" t="s">
        <v>79</v>
      </c>
      <c r="I10" s="36" t="s">
        <v>64</v>
      </c>
      <c r="J10" s="36" t="s">
        <v>61</v>
      </c>
      <c r="K10" s="39">
        <v>4</v>
      </c>
      <c r="L10" s="39">
        <v>4</v>
      </c>
      <c r="M10" s="39"/>
      <c r="N10" s="39">
        <v>19</v>
      </c>
      <c r="O10" s="39">
        <v>18</v>
      </c>
      <c r="P10" s="39"/>
    </row>
    <row r="11" spans="1:16" x14ac:dyDescent="0.35">
      <c r="A11" s="36" t="s">
        <v>80</v>
      </c>
      <c r="B11" s="36" t="s">
        <v>24</v>
      </c>
      <c r="C11" s="36" t="s">
        <v>81</v>
      </c>
      <c r="D11" s="36"/>
      <c r="E11" s="37">
        <v>27310</v>
      </c>
      <c r="F11" s="36"/>
      <c r="G11" s="36" t="s">
        <v>59</v>
      </c>
      <c r="H11" s="36" t="s">
        <v>69</v>
      </c>
      <c r="I11" s="36" t="s">
        <v>50</v>
      </c>
      <c r="J11" s="36" t="s">
        <v>51</v>
      </c>
      <c r="K11" s="39">
        <v>4</v>
      </c>
      <c r="L11" s="39">
        <v>2</v>
      </c>
      <c r="M11" s="39"/>
      <c r="N11" s="39">
        <v>3</v>
      </c>
      <c r="O11" s="39">
        <v>2</v>
      </c>
      <c r="P11" s="39"/>
    </row>
    <row r="12" spans="1:16" x14ac:dyDescent="0.35">
      <c r="A12" s="36" t="s">
        <v>82</v>
      </c>
      <c r="B12" s="36" t="s">
        <v>24</v>
      </c>
      <c r="C12" s="36" t="s">
        <v>83</v>
      </c>
      <c r="D12" s="36"/>
      <c r="E12" s="37">
        <v>27539</v>
      </c>
      <c r="F12" s="36"/>
      <c r="G12" s="36" t="s">
        <v>59</v>
      </c>
      <c r="H12" s="36" t="s">
        <v>76</v>
      </c>
      <c r="I12" s="36" t="s">
        <v>55</v>
      </c>
      <c r="J12" s="36" t="s">
        <v>61</v>
      </c>
      <c r="K12" s="39">
        <v>3</v>
      </c>
      <c r="L12" s="39">
        <v>3</v>
      </c>
      <c r="M12" s="39"/>
      <c r="N12" s="39">
        <v>23</v>
      </c>
      <c r="O12" s="39">
        <v>22</v>
      </c>
      <c r="P12" s="39"/>
    </row>
    <row r="13" spans="1:16" x14ac:dyDescent="0.35">
      <c r="A13" s="36" t="s">
        <v>84</v>
      </c>
      <c r="B13" s="36" t="s">
        <v>24</v>
      </c>
      <c r="C13" s="36" t="s">
        <v>85</v>
      </c>
      <c r="D13" s="36"/>
      <c r="E13" s="37">
        <v>27987</v>
      </c>
      <c r="F13" s="36"/>
      <c r="G13" s="36" t="s">
        <v>48</v>
      </c>
      <c r="H13" s="36" t="s">
        <v>69</v>
      </c>
      <c r="I13" s="36" t="s">
        <v>55</v>
      </c>
      <c r="J13" s="36" t="s">
        <v>61</v>
      </c>
      <c r="K13" s="39">
        <v>6</v>
      </c>
      <c r="L13" s="39">
        <v>6</v>
      </c>
      <c r="M13" s="39"/>
      <c r="N13" s="39">
        <v>5</v>
      </c>
      <c r="O13" s="39">
        <v>5</v>
      </c>
      <c r="P13" s="39"/>
    </row>
    <row r="14" spans="1:16" x14ac:dyDescent="0.35">
      <c r="A14" s="36" t="s">
        <v>86</v>
      </c>
      <c r="B14" s="36" t="s">
        <v>24</v>
      </c>
      <c r="C14" s="36" t="s">
        <v>87</v>
      </c>
      <c r="D14" s="36"/>
      <c r="E14" s="37">
        <v>28435</v>
      </c>
      <c r="F14" s="36"/>
      <c r="G14" s="36" t="s">
        <v>59</v>
      </c>
      <c r="H14" s="36" t="s">
        <v>79</v>
      </c>
      <c r="I14" s="36" t="s">
        <v>50</v>
      </c>
      <c r="J14" s="36" t="s">
        <v>61</v>
      </c>
      <c r="K14" s="39">
        <v>3</v>
      </c>
      <c r="L14" s="39">
        <v>4</v>
      </c>
      <c r="M14" s="39"/>
      <c r="N14" s="39">
        <v>23</v>
      </c>
      <c r="O14" s="39">
        <v>23</v>
      </c>
      <c r="P14" s="39"/>
    </row>
    <row r="15" spans="1:16" x14ac:dyDescent="0.35">
      <c r="A15" s="36" t="s">
        <v>88</v>
      </c>
      <c r="B15" s="36" t="s">
        <v>24</v>
      </c>
      <c r="C15" s="36" t="s">
        <v>87</v>
      </c>
      <c r="D15" s="36"/>
      <c r="E15" s="37">
        <v>28539</v>
      </c>
      <c r="F15" s="36"/>
      <c r="G15" s="36" t="s">
        <v>59</v>
      </c>
      <c r="H15" s="36" t="s">
        <v>79</v>
      </c>
      <c r="I15" s="36" t="s">
        <v>55</v>
      </c>
      <c r="J15" s="36" t="s">
        <v>61</v>
      </c>
      <c r="K15" s="39">
        <v>6</v>
      </c>
      <c r="L15" s="39">
        <v>8</v>
      </c>
      <c r="M15" s="39"/>
      <c r="N15" s="39">
        <v>35</v>
      </c>
      <c r="O15" s="39">
        <v>34</v>
      </c>
      <c r="P15" s="39"/>
    </row>
    <row r="16" spans="1:16" x14ac:dyDescent="0.35">
      <c r="A16" s="36" t="s">
        <v>89</v>
      </c>
      <c r="B16" s="36" t="s">
        <v>24</v>
      </c>
      <c r="C16" s="36" t="s">
        <v>90</v>
      </c>
      <c r="D16" s="36"/>
      <c r="E16" s="37">
        <v>29045</v>
      </c>
      <c r="F16" s="36"/>
      <c r="G16" s="36" t="s">
        <v>48</v>
      </c>
      <c r="H16" s="36" t="s">
        <v>91</v>
      </c>
      <c r="I16" s="36" t="s">
        <v>50</v>
      </c>
      <c r="J16" s="36" t="s">
        <v>61</v>
      </c>
      <c r="K16" s="39">
        <v>4</v>
      </c>
      <c r="L16" s="39">
        <v>5</v>
      </c>
      <c r="M16" s="39"/>
      <c r="N16" s="39">
        <v>10</v>
      </c>
      <c r="O16" s="39">
        <v>8</v>
      </c>
      <c r="P16" s="39"/>
    </row>
    <row r="17" spans="1:16" x14ac:dyDescent="0.35">
      <c r="A17" s="36" t="s">
        <v>92</v>
      </c>
      <c r="B17" s="36" t="s">
        <v>24</v>
      </c>
      <c r="C17" s="36" t="s">
        <v>93</v>
      </c>
      <c r="D17" s="36"/>
      <c r="E17" s="37">
        <v>21669</v>
      </c>
      <c r="F17" s="36"/>
      <c r="G17" s="36" t="s">
        <v>48</v>
      </c>
      <c r="H17" s="36" t="s">
        <v>60</v>
      </c>
      <c r="I17" s="36" t="s">
        <v>50</v>
      </c>
      <c r="J17" s="36" t="s">
        <v>70</v>
      </c>
      <c r="K17" s="39">
        <v>5</v>
      </c>
      <c r="L17" s="39">
        <v>9</v>
      </c>
      <c r="M17" s="39"/>
      <c r="N17" s="39">
        <v>13</v>
      </c>
      <c r="O17" s="39">
        <v>12</v>
      </c>
      <c r="P17" s="39"/>
    </row>
    <row r="18" spans="1:16" x14ac:dyDescent="0.35">
      <c r="A18" s="36" t="s">
        <v>94</v>
      </c>
      <c r="B18" s="36" t="s">
        <v>24</v>
      </c>
      <c r="C18" s="36" t="s">
        <v>95</v>
      </c>
      <c r="D18" s="36"/>
      <c r="E18" s="37">
        <v>36323</v>
      </c>
      <c r="F18" s="36"/>
      <c r="G18" s="36" t="s">
        <v>59</v>
      </c>
      <c r="H18" s="36" t="s">
        <v>60</v>
      </c>
      <c r="I18" s="36" t="s">
        <v>50</v>
      </c>
      <c r="J18" s="36" t="s">
        <v>61</v>
      </c>
      <c r="K18" s="39">
        <v>2</v>
      </c>
      <c r="L18" s="39">
        <v>2</v>
      </c>
      <c r="M18" s="39"/>
      <c r="N18" s="39">
        <v>4</v>
      </c>
      <c r="O18" s="39">
        <v>3</v>
      </c>
      <c r="P18" s="39"/>
    </row>
    <row r="19" spans="1:16" x14ac:dyDescent="0.35">
      <c r="A19" s="36" t="s">
        <v>96</v>
      </c>
      <c r="B19" s="36" t="s">
        <v>24</v>
      </c>
      <c r="C19" s="36" t="s">
        <v>97</v>
      </c>
      <c r="D19" s="36"/>
      <c r="E19" s="37">
        <v>31764</v>
      </c>
      <c r="F19" s="36"/>
      <c r="G19" s="36" t="s">
        <v>59</v>
      </c>
      <c r="H19" s="36" t="s">
        <v>49</v>
      </c>
      <c r="I19" s="36" t="s">
        <v>64</v>
      </c>
      <c r="J19" s="36" t="s">
        <v>61</v>
      </c>
      <c r="K19" s="39">
        <v>4</v>
      </c>
      <c r="L19" s="39">
        <v>5</v>
      </c>
      <c r="M19" s="39"/>
      <c r="N19" s="39">
        <v>9</v>
      </c>
      <c r="O19" s="39">
        <v>8</v>
      </c>
      <c r="P19" s="39"/>
    </row>
    <row r="20" spans="1:16" x14ac:dyDescent="0.35">
      <c r="A20" s="36" t="s">
        <v>57</v>
      </c>
      <c r="B20" s="36" t="s">
        <v>24</v>
      </c>
      <c r="C20" s="36" t="s">
        <v>98</v>
      </c>
      <c r="D20" s="36"/>
      <c r="E20" s="37">
        <v>24051</v>
      </c>
      <c r="F20" s="36"/>
      <c r="G20" s="36" t="s">
        <v>59</v>
      </c>
      <c r="H20" s="36" t="s">
        <v>69</v>
      </c>
      <c r="I20" s="36" t="s">
        <v>50</v>
      </c>
      <c r="J20" s="36" t="s">
        <v>70</v>
      </c>
      <c r="K20" s="39">
        <v>2</v>
      </c>
      <c r="L20" s="39">
        <v>7</v>
      </c>
      <c r="M20" s="39"/>
      <c r="N20" s="39">
        <v>32</v>
      </c>
      <c r="O20" s="39">
        <v>31</v>
      </c>
      <c r="P20" s="39"/>
    </row>
    <row r="21" spans="1:16" x14ac:dyDescent="0.35">
      <c r="A21" s="36" t="s">
        <v>88</v>
      </c>
      <c r="B21" s="36" t="s">
        <v>24</v>
      </c>
      <c r="C21" s="36" t="s">
        <v>99</v>
      </c>
      <c r="D21" s="36"/>
      <c r="E21" s="37">
        <v>37258</v>
      </c>
      <c r="F21" s="36"/>
      <c r="G21" s="36" t="s">
        <v>59</v>
      </c>
      <c r="H21" s="36" t="s">
        <v>69</v>
      </c>
      <c r="I21" s="36" t="s">
        <v>50</v>
      </c>
      <c r="J21" s="36" t="s">
        <v>51</v>
      </c>
      <c r="K21" s="39">
        <v>4</v>
      </c>
      <c r="L21" s="39">
        <v>2</v>
      </c>
      <c r="M21" s="39"/>
      <c r="N21" s="39">
        <v>3</v>
      </c>
      <c r="O21" s="39">
        <v>2</v>
      </c>
      <c r="P21" s="39"/>
    </row>
    <row r="22" spans="1:16" x14ac:dyDescent="0.35">
      <c r="A22" s="36" t="s">
        <v>100</v>
      </c>
      <c r="B22" s="36" t="s">
        <v>24</v>
      </c>
      <c r="C22" s="36" t="s">
        <v>101</v>
      </c>
      <c r="D22" s="36"/>
      <c r="E22" s="37">
        <v>26563</v>
      </c>
      <c r="F22" s="36"/>
      <c r="G22" s="36" t="s">
        <v>59</v>
      </c>
      <c r="H22" s="36" t="s">
        <v>76</v>
      </c>
      <c r="I22" s="36" t="s">
        <v>55</v>
      </c>
      <c r="J22" s="36" t="s">
        <v>61</v>
      </c>
      <c r="K22" s="39">
        <v>3</v>
      </c>
      <c r="L22" s="39">
        <v>3</v>
      </c>
      <c r="M22" s="39"/>
      <c r="N22" s="39">
        <v>23</v>
      </c>
      <c r="O22" s="39">
        <v>22</v>
      </c>
      <c r="P22" s="39"/>
    </row>
    <row r="23" spans="1:16" x14ac:dyDescent="0.35">
      <c r="A23" s="36" t="s">
        <v>102</v>
      </c>
      <c r="B23" s="36" t="s">
        <v>24</v>
      </c>
      <c r="C23" s="36" t="s">
        <v>103</v>
      </c>
      <c r="D23" s="36"/>
      <c r="E23" s="37">
        <v>39293</v>
      </c>
      <c r="F23" s="36"/>
      <c r="G23" s="36" t="s">
        <v>59</v>
      </c>
      <c r="H23" s="36" t="s">
        <v>79</v>
      </c>
      <c r="I23" s="36" t="s">
        <v>50</v>
      </c>
      <c r="J23" s="36" t="s">
        <v>61</v>
      </c>
      <c r="K23" s="39">
        <v>3</v>
      </c>
      <c r="L23" s="39">
        <v>4</v>
      </c>
      <c r="M23" s="39"/>
      <c r="N23" s="39">
        <v>23</v>
      </c>
      <c r="O23" s="39">
        <v>23</v>
      </c>
      <c r="P23" s="39"/>
    </row>
    <row r="24" spans="1:16" x14ac:dyDescent="0.35">
      <c r="A24" s="36" t="s">
        <v>104</v>
      </c>
      <c r="B24" s="36" t="s">
        <v>24</v>
      </c>
      <c r="C24" s="36" t="s">
        <v>105</v>
      </c>
      <c r="D24" s="36"/>
      <c r="E24" s="37">
        <v>23486</v>
      </c>
      <c r="F24" s="36"/>
      <c r="G24" s="36" t="s">
        <v>59</v>
      </c>
      <c r="H24" s="36" t="s">
        <v>79</v>
      </c>
      <c r="I24" s="36" t="s">
        <v>55</v>
      </c>
      <c r="J24" s="36" t="s">
        <v>61</v>
      </c>
      <c r="K24" s="39">
        <v>6</v>
      </c>
      <c r="L24" s="39">
        <v>8</v>
      </c>
      <c r="M24" s="39"/>
      <c r="N24" s="39">
        <v>35</v>
      </c>
      <c r="O24" s="39">
        <v>34</v>
      </c>
      <c r="P24" s="39"/>
    </row>
    <row r="25" spans="1:16" x14ac:dyDescent="0.35">
      <c r="A25" s="36" t="s">
        <v>106</v>
      </c>
      <c r="B25" s="36" t="s">
        <v>24</v>
      </c>
      <c r="C25" s="36" t="s">
        <v>107</v>
      </c>
      <c r="D25" s="36"/>
      <c r="E25" s="37">
        <v>30593</v>
      </c>
      <c r="F25" s="36"/>
      <c r="G25" s="36" t="s">
        <v>59</v>
      </c>
      <c r="H25" s="36" t="s">
        <v>60</v>
      </c>
      <c r="I25" s="36" t="s">
        <v>50</v>
      </c>
      <c r="J25" s="36" t="s">
        <v>61</v>
      </c>
      <c r="K25" s="39">
        <v>6</v>
      </c>
      <c r="L25" s="39">
        <v>7</v>
      </c>
      <c r="M25" s="39"/>
      <c r="N25" s="39">
        <v>16</v>
      </c>
      <c r="O25" s="39">
        <v>15</v>
      </c>
      <c r="P25" s="39"/>
    </row>
    <row r="26" spans="1:16" x14ac:dyDescent="0.35">
      <c r="A26" s="36" t="s">
        <v>108</v>
      </c>
      <c r="B26" s="36" t="s">
        <v>24</v>
      </c>
      <c r="C26" s="36" t="s">
        <v>109</v>
      </c>
      <c r="D26" s="36"/>
      <c r="E26" s="37">
        <v>33280</v>
      </c>
      <c r="F26" s="36"/>
      <c r="G26" s="36" t="s">
        <v>59</v>
      </c>
      <c r="H26" s="36" t="s">
        <v>54</v>
      </c>
      <c r="I26" s="36" t="s">
        <v>50</v>
      </c>
      <c r="J26" s="36" t="s">
        <v>56</v>
      </c>
      <c r="K26" s="39">
        <v>2</v>
      </c>
      <c r="L26" s="39">
        <v>2</v>
      </c>
      <c r="M26" s="39"/>
      <c r="N26" s="39">
        <v>15</v>
      </c>
      <c r="O26" s="39">
        <v>14</v>
      </c>
      <c r="P26" s="39"/>
    </row>
    <row r="27" spans="1:16" x14ac:dyDescent="0.35">
      <c r="A27" s="36" t="s">
        <v>110</v>
      </c>
      <c r="B27" s="36" t="s">
        <v>24</v>
      </c>
      <c r="C27" s="36" t="s">
        <v>111</v>
      </c>
      <c r="D27" s="36"/>
      <c r="E27" s="37">
        <v>27828</v>
      </c>
      <c r="F27" s="36"/>
      <c r="G27" s="36" t="s">
        <v>59</v>
      </c>
      <c r="H27" s="36" t="s">
        <v>76</v>
      </c>
      <c r="I27" s="36" t="s">
        <v>64</v>
      </c>
      <c r="J27" s="36" t="s">
        <v>61</v>
      </c>
      <c r="K27" s="39">
        <v>9</v>
      </c>
      <c r="L27" s="39">
        <v>8</v>
      </c>
      <c r="M27" s="39"/>
      <c r="N27" s="39">
        <v>22</v>
      </c>
      <c r="O27" s="39">
        <v>22</v>
      </c>
      <c r="P27" s="39"/>
    </row>
    <row r="28" spans="1:16" x14ac:dyDescent="0.35">
      <c r="A28" s="36" t="s">
        <v>112</v>
      </c>
      <c r="B28" s="36" t="s">
        <v>24</v>
      </c>
      <c r="C28" s="36" t="s">
        <v>113</v>
      </c>
      <c r="D28" s="36"/>
      <c r="E28" s="37">
        <v>36701</v>
      </c>
      <c r="F28" s="36"/>
      <c r="G28" s="36" t="s">
        <v>59</v>
      </c>
      <c r="H28" s="36" t="s">
        <v>73</v>
      </c>
      <c r="I28" s="36" t="s">
        <v>50</v>
      </c>
      <c r="J28" s="36" t="s">
        <v>70</v>
      </c>
      <c r="K28" s="39">
        <v>7</v>
      </c>
      <c r="L28" s="39">
        <v>9</v>
      </c>
      <c r="M28" s="39"/>
      <c r="N28" s="39">
        <v>15</v>
      </c>
      <c r="O28" s="39">
        <v>14</v>
      </c>
      <c r="P28" s="39"/>
    </row>
    <row r="29" spans="1:16" x14ac:dyDescent="0.35">
      <c r="A29" s="36" t="s">
        <v>114</v>
      </c>
      <c r="B29" s="36" t="s">
        <v>24</v>
      </c>
      <c r="C29" s="36" t="s">
        <v>115</v>
      </c>
      <c r="D29" s="36"/>
      <c r="E29" s="37">
        <v>22673</v>
      </c>
      <c r="F29" s="36"/>
      <c r="G29" s="36" t="s">
        <v>59</v>
      </c>
      <c r="H29" s="36" t="s">
        <v>54</v>
      </c>
      <c r="I29" s="36" t="s">
        <v>55</v>
      </c>
      <c r="J29" s="36" t="s">
        <v>70</v>
      </c>
      <c r="K29" s="39">
        <v>2</v>
      </c>
      <c r="L29" s="39">
        <v>3</v>
      </c>
      <c r="M29" s="39"/>
      <c r="N29" s="39">
        <v>11</v>
      </c>
      <c r="O29" s="39">
        <v>9</v>
      </c>
      <c r="P29" s="39"/>
    </row>
    <row r="30" spans="1:16" x14ac:dyDescent="0.35">
      <c r="A30" s="36" t="s">
        <v>116</v>
      </c>
      <c r="B30" s="36" t="s">
        <v>24</v>
      </c>
      <c r="C30" s="36" t="s">
        <v>117</v>
      </c>
      <c r="D30" s="36"/>
      <c r="E30" s="37">
        <v>26891</v>
      </c>
      <c r="F30" s="36"/>
      <c r="G30" s="36" t="s">
        <v>59</v>
      </c>
      <c r="H30" s="36" t="s">
        <v>69</v>
      </c>
      <c r="I30" s="36" t="s">
        <v>50</v>
      </c>
      <c r="J30" s="36" t="s">
        <v>61</v>
      </c>
      <c r="K30" s="39">
        <v>5</v>
      </c>
      <c r="L30" s="39">
        <v>9</v>
      </c>
      <c r="M30" s="39"/>
      <c r="N30" s="39">
        <v>13</v>
      </c>
      <c r="O30" s="39">
        <v>12</v>
      </c>
      <c r="P30" s="39"/>
    </row>
    <row r="31" spans="1:16" x14ac:dyDescent="0.35">
      <c r="A31" s="36" t="s">
        <v>118</v>
      </c>
      <c r="B31" s="36" t="s">
        <v>24</v>
      </c>
      <c r="C31" s="36" t="s">
        <v>119</v>
      </c>
      <c r="D31" s="36"/>
      <c r="E31" s="37">
        <v>23889</v>
      </c>
      <c r="F31" s="36"/>
      <c r="G31" s="36" t="s">
        <v>59</v>
      </c>
      <c r="H31" s="36" t="s">
        <v>49</v>
      </c>
      <c r="I31" s="36" t="s">
        <v>64</v>
      </c>
      <c r="J31" s="36" t="s">
        <v>61</v>
      </c>
      <c r="K31" s="39">
        <v>4</v>
      </c>
      <c r="L31" s="39">
        <v>5</v>
      </c>
      <c r="M31" s="39"/>
      <c r="N31" s="39">
        <v>9</v>
      </c>
      <c r="O31" s="39">
        <v>8</v>
      </c>
      <c r="P31" s="39"/>
    </row>
    <row r="32" spans="1:16" x14ac:dyDescent="0.35">
      <c r="A32" s="36" t="s">
        <v>120</v>
      </c>
      <c r="B32" s="36" t="s">
        <v>24</v>
      </c>
      <c r="C32" s="36" t="s">
        <v>121</v>
      </c>
      <c r="D32" s="36"/>
      <c r="E32" s="37">
        <v>26586</v>
      </c>
      <c r="F32" s="36"/>
      <c r="G32" s="36" t="s">
        <v>59</v>
      </c>
      <c r="H32" s="36" t="s">
        <v>69</v>
      </c>
      <c r="I32" s="36" t="s">
        <v>50</v>
      </c>
      <c r="J32" s="36" t="s">
        <v>70</v>
      </c>
      <c r="K32" s="39">
        <v>2</v>
      </c>
      <c r="L32" s="39">
        <v>7</v>
      </c>
      <c r="M32" s="39"/>
      <c r="N32" s="39">
        <v>32</v>
      </c>
      <c r="O32" s="39">
        <v>31</v>
      </c>
      <c r="P32" s="39"/>
    </row>
    <row r="33" spans="1:16" x14ac:dyDescent="0.35">
      <c r="A33" s="36" t="s">
        <v>122</v>
      </c>
      <c r="B33" s="36" t="s">
        <v>24</v>
      </c>
      <c r="C33" s="36" t="s">
        <v>123</v>
      </c>
      <c r="D33" s="36"/>
      <c r="E33" s="37">
        <v>32510</v>
      </c>
      <c r="F33" s="36"/>
      <c r="G33" s="36" t="s">
        <v>59</v>
      </c>
      <c r="H33" s="36" t="s">
        <v>69</v>
      </c>
      <c r="I33" s="36" t="s">
        <v>50</v>
      </c>
      <c r="J33" s="36" t="s">
        <v>51</v>
      </c>
      <c r="K33" s="39">
        <v>4</v>
      </c>
      <c r="L33" s="39">
        <v>2</v>
      </c>
      <c r="M33" s="39"/>
      <c r="N33" s="39">
        <v>3</v>
      </c>
      <c r="O33" s="39">
        <v>2</v>
      </c>
      <c r="P33" s="39"/>
    </row>
    <row r="34" spans="1:16" x14ac:dyDescent="0.35">
      <c r="A34" s="36" t="s">
        <v>124</v>
      </c>
      <c r="B34" s="36" t="s">
        <v>24</v>
      </c>
      <c r="C34" s="36" t="s">
        <v>125</v>
      </c>
      <c r="D34" s="36"/>
      <c r="E34" s="37">
        <v>34911</v>
      </c>
      <c r="F34" s="36"/>
      <c r="G34" s="36" t="s">
        <v>59</v>
      </c>
      <c r="H34" s="36" t="s">
        <v>76</v>
      </c>
      <c r="I34" s="36" t="s">
        <v>55</v>
      </c>
      <c r="J34" s="36" t="s">
        <v>61</v>
      </c>
      <c r="K34" s="39">
        <v>3</v>
      </c>
      <c r="L34" s="39">
        <v>3</v>
      </c>
      <c r="M34" s="39"/>
      <c r="N34" s="39">
        <v>23</v>
      </c>
      <c r="O34" s="39">
        <v>22</v>
      </c>
      <c r="P34" s="39"/>
    </row>
    <row r="35" spans="1:16" x14ac:dyDescent="0.35">
      <c r="A35" s="36" t="s">
        <v>126</v>
      </c>
      <c r="B35" s="36" t="s">
        <v>24</v>
      </c>
      <c r="C35" s="36" t="s">
        <v>127</v>
      </c>
      <c r="D35" s="36"/>
      <c r="E35" s="37">
        <v>36956</v>
      </c>
      <c r="F35" s="36"/>
      <c r="G35" s="36" t="s">
        <v>59</v>
      </c>
      <c r="H35" s="36" t="s">
        <v>79</v>
      </c>
      <c r="I35" s="36" t="s">
        <v>50</v>
      </c>
      <c r="J35" s="36" t="s">
        <v>61</v>
      </c>
      <c r="K35" s="39">
        <v>3</v>
      </c>
      <c r="L35" s="39">
        <v>4</v>
      </c>
      <c r="M35" s="39"/>
      <c r="N35" s="39">
        <v>23</v>
      </c>
      <c r="O35" s="39">
        <v>23</v>
      </c>
      <c r="P35" s="39"/>
    </row>
    <row r="36" spans="1:16" x14ac:dyDescent="0.35">
      <c r="A36" s="36" t="s">
        <v>128</v>
      </c>
      <c r="B36" s="36" t="s">
        <v>24</v>
      </c>
      <c r="C36" s="36" t="s">
        <v>129</v>
      </c>
      <c r="D36" s="36"/>
      <c r="E36" s="37">
        <v>29543</v>
      </c>
      <c r="F36" s="36"/>
      <c r="G36" s="36" t="s">
        <v>59</v>
      </c>
      <c r="H36" s="36" t="s">
        <v>79</v>
      </c>
      <c r="I36" s="36" t="s">
        <v>55</v>
      </c>
      <c r="J36" s="36" t="s">
        <v>61</v>
      </c>
      <c r="K36" s="39">
        <v>6</v>
      </c>
      <c r="L36" s="39">
        <v>8</v>
      </c>
      <c r="M36" s="39"/>
      <c r="N36" s="39">
        <v>35</v>
      </c>
      <c r="O36" s="39">
        <v>34</v>
      </c>
      <c r="P36" s="39"/>
    </row>
    <row r="37" spans="1:16" x14ac:dyDescent="0.35">
      <c r="A37" s="36" t="s">
        <v>130</v>
      </c>
      <c r="B37" s="36" t="s">
        <v>24</v>
      </c>
      <c r="C37" s="36" t="s">
        <v>131</v>
      </c>
      <c r="D37" s="36"/>
      <c r="E37" s="37">
        <v>24953</v>
      </c>
      <c r="F37" s="36"/>
      <c r="G37" s="36" t="s">
        <v>59</v>
      </c>
      <c r="H37" s="36" t="s">
        <v>60</v>
      </c>
      <c r="I37" s="36" t="s">
        <v>50</v>
      </c>
      <c r="J37" s="36" t="s">
        <v>61</v>
      </c>
      <c r="K37" s="39">
        <v>6</v>
      </c>
      <c r="L37" s="39">
        <v>7</v>
      </c>
      <c r="M37" s="39"/>
      <c r="N37" s="39">
        <v>16</v>
      </c>
      <c r="O37" s="39">
        <v>15</v>
      </c>
      <c r="P37" s="39"/>
    </row>
    <row r="38" spans="1:16" x14ac:dyDescent="0.35">
      <c r="A38" s="36" t="s">
        <v>132</v>
      </c>
      <c r="B38" s="36" t="s">
        <v>24</v>
      </c>
      <c r="C38" s="36" t="s">
        <v>133</v>
      </c>
      <c r="D38" s="36"/>
      <c r="E38" s="37">
        <v>33126</v>
      </c>
      <c r="F38" s="36"/>
      <c r="G38" s="36" t="s">
        <v>59</v>
      </c>
      <c r="H38" s="36" t="s">
        <v>54</v>
      </c>
      <c r="I38" s="36" t="s">
        <v>50</v>
      </c>
      <c r="J38" s="36" t="s">
        <v>56</v>
      </c>
      <c r="K38" s="39">
        <v>2</v>
      </c>
      <c r="L38" s="39">
        <v>2</v>
      </c>
      <c r="M38" s="39"/>
      <c r="N38" s="39">
        <v>15</v>
      </c>
      <c r="O38" s="39">
        <v>14</v>
      </c>
      <c r="P38" s="39"/>
    </row>
    <row r="39" spans="1:16" x14ac:dyDescent="0.35">
      <c r="A39" s="36" t="s">
        <v>134</v>
      </c>
      <c r="B39" s="36" t="s">
        <v>24</v>
      </c>
      <c r="C39" s="36" t="s">
        <v>135</v>
      </c>
      <c r="D39" s="36"/>
      <c r="E39" s="37">
        <v>35468</v>
      </c>
      <c r="F39" s="36"/>
      <c r="G39" s="36" t="s">
        <v>59</v>
      </c>
      <c r="H39" s="36" t="s">
        <v>76</v>
      </c>
      <c r="I39" s="36" t="s">
        <v>64</v>
      </c>
      <c r="J39" s="36" t="s">
        <v>61</v>
      </c>
      <c r="K39" s="39">
        <v>9</v>
      </c>
      <c r="L39" s="39">
        <v>8</v>
      </c>
      <c r="M39" s="39"/>
      <c r="N39" s="39">
        <v>22</v>
      </c>
      <c r="O39" s="39">
        <v>22</v>
      </c>
      <c r="P39" s="39"/>
    </row>
    <row r="40" spans="1:16" x14ac:dyDescent="0.35">
      <c r="A40" s="36" t="s">
        <v>136</v>
      </c>
      <c r="B40" s="36" t="s">
        <v>24</v>
      </c>
      <c r="C40" s="36" t="s">
        <v>137</v>
      </c>
      <c r="D40" s="36"/>
      <c r="E40" s="37">
        <v>22635</v>
      </c>
      <c r="F40" s="36"/>
      <c r="G40" s="36" t="s">
        <v>59</v>
      </c>
      <c r="H40" s="36" t="s">
        <v>73</v>
      </c>
      <c r="I40" s="36" t="s">
        <v>50</v>
      </c>
      <c r="J40" s="36" t="s">
        <v>70</v>
      </c>
      <c r="K40" s="39">
        <v>7</v>
      </c>
      <c r="L40" s="39">
        <v>9</v>
      </c>
      <c r="M40" s="39"/>
      <c r="N40" s="39">
        <v>15</v>
      </c>
      <c r="O40" s="39">
        <v>14</v>
      </c>
      <c r="P40" s="39"/>
    </row>
    <row r="41" spans="1:16" x14ac:dyDescent="0.35">
      <c r="A41" s="36" t="s">
        <v>138</v>
      </c>
      <c r="B41" s="36" t="s">
        <v>24</v>
      </c>
      <c r="C41" s="36" t="s">
        <v>139</v>
      </c>
      <c r="D41" s="36"/>
      <c r="E41" s="37">
        <v>31566</v>
      </c>
      <c r="F41" s="36"/>
      <c r="G41" s="36" t="s">
        <v>59</v>
      </c>
      <c r="H41" s="36" t="s">
        <v>54</v>
      </c>
      <c r="I41" s="36" t="s">
        <v>55</v>
      </c>
      <c r="J41" s="36" t="s">
        <v>70</v>
      </c>
      <c r="K41" s="39">
        <v>2</v>
      </c>
      <c r="L41" s="39">
        <v>3</v>
      </c>
      <c r="M41" s="39"/>
      <c r="N41" s="39">
        <v>11</v>
      </c>
      <c r="O41" s="39">
        <v>9</v>
      </c>
      <c r="P41" s="39"/>
    </row>
    <row r="42" spans="1:16" x14ac:dyDescent="0.35">
      <c r="A42" s="36" t="s">
        <v>140</v>
      </c>
      <c r="B42" s="36" t="s">
        <v>24</v>
      </c>
      <c r="C42" s="36" t="s">
        <v>141</v>
      </c>
      <c r="D42" s="36"/>
      <c r="E42" s="37">
        <v>24706</v>
      </c>
      <c r="F42" s="36"/>
      <c r="G42" s="36" t="s">
        <v>59</v>
      </c>
      <c r="H42" s="36" t="s">
        <v>69</v>
      </c>
      <c r="I42" s="36" t="s">
        <v>50</v>
      </c>
      <c r="J42" s="36" t="s">
        <v>61</v>
      </c>
      <c r="K42" s="39">
        <v>5</v>
      </c>
      <c r="L42" s="39">
        <v>9</v>
      </c>
      <c r="M42" s="39"/>
      <c r="N42" s="39">
        <v>13</v>
      </c>
      <c r="O42" s="39">
        <v>12</v>
      </c>
      <c r="P42" s="39"/>
    </row>
    <row r="43" spans="1:16" x14ac:dyDescent="0.35">
      <c r="A43" s="36" t="s">
        <v>142</v>
      </c>
      <c r="B43" s="36" t="s">
        <v>24</v>
      </c>
      <c r="C43" s="36" t="s">
        <v>143</v>
      </c>
      <c r="D43" s="36"/>
      <c r="E43" s="37">
        <v>37632</v>
      </c>
      <c r="F43" s="36"/>
      <c r="G43" s="36" t="s">
        <v>59</v>
      </c>
      <c r="H43" s="36" t="s">
        <v>69</v>
      </c>
      <c r="I43" s="36" t="s">
        <v>64</v>
      </c>
      <c r="J43" s="36" t="s">
        <v>70</v>
      </c>
      <c r="K43" s="39">
        <v>2</v>
      </c>
      <c r="L43" s="39">
        <v>6</v>
      </c>
      <c r="M43" s="39"/>
      <c r="N43" s="39">
        <v>11</v>
      </c>
      <c r="O43" s="39">
        <v>10</v>
      </c>
      <c r="P43" s="39"/>
    </row>
    <row r="44" spans="1:16" x14ac:dyDescent="0.35">
      <c r="A44" s="36" t="s">
        <v>144</v>
      </c>
      <c r="B44" s="36" t="s">
        <v>24</v>
      </c>
      <c r="C44" s="36" t="s">
        <v>145</v>
      </c>
      <c r="D44" s="36"/>
      <c r="E44" s="37">
        <v>29137</v>
      </c>
      <c r="F44" s="36"/>
      <c r="G44" s="36" t="s">
        <v>59</v>
      </c>
      <c r="H44" s="36" t="s">
        <v>60</v>
      </c>
      <c r="I44" s="36" t="s">
        <v>50</v>
      </c>
      <c r="J44" s="36" t="s">
        <v>56</v>
      </c>
      <c r="K44" s="39">
        <v>3</v>
      </c>
      <c r="L44" s="39">
        <v>3</v>
      </c>
      <c r="M44" s="39"/>
      <c r="N44" s="39">
        <v>6</v>
      </c>
      <c r="O44" s="39">
        <v>6</v>
      </c>
      <c r="P44" s="39"/>
    </row>
    <row r="45" spans="1:16" x14ac:dyDescent="0.35">
      <c r="A45" s="36" t="s">
        <v>146</v>
      </c>
      <c r="B45" s="36" t="s">
        <v>19</v>
      </c>
      <c r="C45" s="36" t="s">
        <v>147</v>
      </c>
      <c r="D45" s="36"/>
      <c r="E45" s="37">
        <v>29311</v>
      </c>
      <c r="F45" s="36"/>
      <c r="G45" s="36" t="s">
        <v>59</v>
      </c>
      <c r="H45" s="36" t="s">
        <v>60</v>
      </c>
      <c r="I45" s="36" t="s">
        <v>50</v>
      </c>
      <c r="J45" s="36" t="s">
        <v>61</v>
      </c>
      <c r="K45" s="39">
        <v>6</v>
      </c>
      <c r="L45" s="39">
        <v>7</v>
      </c>
      <c r="M45" s="39"/>
      <c r="N45" s="39">
        <v>16</v>
      </c>
      <c r="O45" s="39">
        <v>15</v>
      </c>
      <c r="P45" s="39"/>
    </row>
    <row r="46" spans="1:16" x14ac:dyDescent="0.35">
      <c r="A46" s="36" t="s">
        <v>148</v>
      </c>
      <c r="B46" s="36" t="s">
        <v>19</v>
      </c>
      <c r="C46" s="36" t="s">
        <v>149</v>
      </c>
      <c r="D46" s="36"/>
      <c r="E46" s="37">
        <v>29856</v>
      </c>
      <c r="F46" s="36"/>
      <c r="G46" s="36" t="s">
        <v>59</v>
      </c>
      <c r="H46" s="36" t="s">
        <v>54</v>
      </c>
      <c r="I46" s="36" t="s">
        <v>50</v>
      </c>
      <c r="J46" s="36" t="s">
        <v>56</v>
      </c>
      <c r="K46" s="39">
        <v>2</v>
      </c>
      <c r="L46" s="39">
        <v>2</v>
      </c>
      <c r="M46" s="39"/>
      <c r="N46" s="39">
        <v>15</v>
      </c>
      <c r="O46" s="39">
        <v>14</v>
      </c>
      <c r="P46" s="39"/>
    </row>
    <row r="47" spans="1:16" x14ac:dyDescent="0.35">
      <c r="A47" s="36" t="s">
        <v>150</v>
      </c>
      <c r="B47" s="36" t="s">
        <v>19</v>
      </c>
      <c r="C47" s="36" t="s">
        <v>151</v>
      </c>
      <c r="D47" s="36"/>
      <c r="E47" s="37">
        <v>30115</v>
      </c>
      <c r="F47" s="36"/>
      <c r="G47" s="36" t="s">
        <v>152</v>
      </c>
      <c r="H47" s="36" t="s">
        <v>49</v>
      </c>
      <c r="I47" s="36" t="s">
        <v>50</v>
      </c>
      <c r="J47" s="36" t="s">
        <v>51</v>
      </c>
      <c r="K47" s="39">
        <v>8</v>
      </c>
      <c r="L47" s="39">
        <v>9</v>
      </c>
      <c r="M47" s="39"/>
      <c r="N47" s="39">
        <v>16</v>
      </c>
      <c r="O47" s="39">
        <v>16</v>
      </c>
      <c r="P47" s="39"/>
    </row>
    <row r="48" spans="1:16" x14ac:dyDescent="0.35">
      <c r="A48" s="36" t="s">
        <v>153</v>
      </c>
      <c r="B48" s="36" t="s">
        <v>19</v>
      </c>
      <c r="C48" s="36" t="s">
        <v>154</v>
      </c>
      <c r="D48" s="36"/>
      <c r="E48" s="37">
        <v>30321</v>
      </c>
      <c r="F48" s="36"/>
      <c r="G48" s="36" t="s">
        <v>59</v>
      </c>
      <c r="H48" s="36" t="s">
        <v>76</v>
      </c>
      <c r="I48" s="36" t="s">
        <v>64</v>
      </c>
      <c r="J48" s="36" t="s">
        <v>61</v>
      </c>
      <c r="K48" s="39">
        <v>9</v>
      </c>
      <c r="L48" s="39">
        <v>8</v>
      </c>
      <c r="M48" s="39"/>
      <c r="N48" s="39">
        <v>22</v>
      </c>
      <c r="O48" s="39">
        <v>22</v>
      </c>
      <c r="P48" s="39"/>
    </row>
    <row r="49" spans="1:16" x14ac:dyDescent="0.35">
      <c r="A49" s="36" t="s">
        <v>155</v>
      </c>
      <c r="B49" s="36" t="s">
        <v>19</v>
      </c>
      <c r="C49" s="36" t="s">
        <v>156</v>
      </c>
      <c r="D49" s="36"/>
      <c r="E49" s="37">
        <v>31006</v>
      </c>
      <c r="F49" s="36"/>
      <c r="G49" s="36" t="s">
        <v>59</v>
      </c>
      <c r="H49" s="36" t="s">
        <v>73</v>
      </c>
      <c r="I49" s="36" t="s">
        <v>50</v>
      </c>
      <c r="J49" s="36" t="s">
        <v>70</v>
      </c>
      <c r="K49" s="39">
        <v>7</v>
      </c>
      <c r="L49" s="39">
        <v>9</v>
      </c>
      <c r="M49" s="39"/>
      <c r="N49" s="39">
        <v>15</v>
      </c>
      <c r="O49" s="39">
        <v>14</v>
      </c>
      <c r="P49" s="39"/>
    </row>
    <row r="50" spans="1:16" x14ac:dyDescent="0.35">
      <c r="A50" s="36" t="s">
        <v>157</v>
      </c>
      <c r="B50" s="36" t="s">
        <v>19</v>
      </c>
      <c r="C50" s="36" t="s">
        <v>158</v>
      </c>
      <c r="D50" s="36"/>
      <c r="E50" s="37">
        <v>31165</v>
      </c>
      <c r="F50" s="36"/>
      <c r="G50" s="36" t="s">
        <v>48</v>
      </c>
      <c r="H50" s="36" t="s">
        <v>69</v>
      </c>
      <c r="I50" s="36" t="s">
        <v>64</v>
      </c>
      <c r="J50" s="36" t="s">
        <v>51</v>
      </c>
      <c r="K50" s="39">
        <v>5</v>
      </c>
      <c r="L50" s="39">
        <v>6</v>
      </c>
      <c r="M50" s="39"/>
      <c r="N50" s="39">
        <v>20</v>
      </c>
      <c r="O50" s="39">
        <v>19</v>
      </c>
      <c r="P50" s="39"/>
    </row>
    <row r="51" spans="1:16" x14ac:dyDescent="0.35">
      <c r="A51" s="36" t="s">
        <v>159</v>
      </c>
      <c r="B51" s="36" t="s">
        <v>19</v>
      </c>
      <c r="C51" s="36" t="s">
        <v>160</v>
      </c>
      <c r="D51" s="36"/>
      <c r="E51" s="37">
        <v>31640</v>
      </c>
      <c r="F51" s="36"/>
      <c r="G51" s="36" t="s">
        <v>59</v>
      </c>
      <c r="H51" s="36" t="s">
        <v>54</v>
      </c>
      <c r="I51" s="36" t="s">
        <v>55</v>
      </c>
      <c r="J51" s="36" t="s">
        <v>70</v>
      </c>
      <c r="K51" s="39">
        <v>2</v>
      </c>
      <c r="L51" s="39">
        <v>3</v>
      </c>
      <c r="M51" s="39"/>
      <c r="N51" s="39">
        <v>11</v>
      </c>
      <c r="O51" s="39">
        <v>9</v>
      </c>
      <c r="P51" s="39"/>
    </row>
    <row r="52" spans="1:16" x14ac:dyDescent="0.35">
      <c r="A52" s="36" t="s">
        <v>161</v>
      </c>
      <c r="B52" s="36" t="s">
        <v>19</v>
      </c>
      <c r="C52" s="36" t="s">
        <v>162</v>
      </c>
      <c r="D52" s="36"/>
      <c r="E52" s="37">
        <v>32118</v>
      </c>
      <c r="F52" s="36"/>
      <c r="G52" s="36" t="s">
        <v>59</v>
      </c>
      <c r="H52" s="36" t="s">
        <v>69</v>
      </c>
      <c r="I52" s="36" t="s">
        <v>50</v>
      </c>
      <c r="J52" s="36" t="s">
        <v>61</v>
      </c>
      <c r="K52" s="39">
        <v>5</v>
      </c>
      <c r="L52" s="39">
        <v>9</v>
      </c>
      <c r="M52" s="39"/>
      <c r="N52" s="39">
        <v>13</v>
      </c>
      <c r="O52" s="39">
        <v>12</v>
      </c>
      <c r="P52" s="39"/>
    </row>
    <row r="53" spans="1:16" x14ac:dyDescent="0.35">
      <c r="A53" s="36" t="s">
        <v>163</v>
      </c>
      <c r="B53" s="36" t="s">
        <v>19</v>
      </c>
      <c r="C53" s="36" t="s">
        <v>164</v>
      </c>
      <c r="D53" s="36"/>
      <c r="E53" s="37">
        <v>32205</v>
      </c>
      <c r="F53" s="36"/>
      <c r="G53" s="36" t="s">
        <v>152</v>
      </c>
      <c r="H53" s="36" t="s">
        <v>73</v>
      </c>
      <c r="I53" s="36" t="s">
        <v>64</v>
      </c>
      <c r="J53" s="36" t="s">
        <v>61</v>
      </c>
      <c r="K53" s="39">
        <v>8</v>
      </c>
      <c r="L53" s="39">
        <v>7</v>
      </c>
      <c r="M53" s="39"/>
      <c r="N53" s="39">
        <v>19</v>
      </c>
      <c r="O53" s="39">
        <v>10</v>
      </c>
      <c r="P53" s="39"/>
    </row>
    <row r="54" spans="1:16" x14ac:dyDescent="0.35">
      <c r="A54" s="36" t="s">
        <v>165</v>
      </c>
      <c r="B54" s="36" t="s">
        <v>19</v>
      </c>
      <c r="C54" s="36" t="s">
        <v>166</v>
      </c>
      <c r="D54" s="36"/>
      <c r="E54" s="37">
        <v>32795</v>
      </c>
      <c r="F54" s="36"/>
      <c r="G54" s="36" t="s">
        <v>48</v>
      </c>
      <c r="H54" s="36" t="s">
        <v>69</v>
      </c>
      <c r="I54" s="36" t="s">
        <v>50</v>
      </c>
      <c r="J54" s="36" t="s">
        <v>61</v>
      </c>
      <c r="K54" s="39">
        <v>4</v>
      </c>
      <c r="L54" s="39">
        <v>5</v>
      </c>
      <c r="M54" s="39"/>
      <c r="N54" s="39">
        <v>15</v>
      </c>
      <c r="O54" s="39">
        <v>13</v>
      </c>
      <c r="P54" s="39"/>
    </row>
    <row r="55" spans="1:16" x14ac:dyDescent="0.35">
      <c r="A55" s="36" t="s">
        <v>167</v>
      </c>
      <c r="B55" s="36" t="s">
        <v>19</v>
      </c>
      <c r="C55" s="36" t="s">
        <v>168</v>
      </c>
      <c r="D55" s="36"/>
      <c r="E55" s="37">
        <v>28960</v>
      </c>
      <c r="F55" s="36"/>
      <c r="G55" s="36" t="s">
        <v>48</v>
      </c>
      <c r="H55" s="36" t="s">
        <v>91</v>
      </c>
      <c r="I55" s="36" t="s">
        <v>50</v>
      </c>
      <c r="J55" s="36" t="s">
        <v>61</v>
      </c>
      <c r="K55" s="39">
        <v>4</v>
      </c>
      <c r="L55" s="39">
        <v>5</v>
      </c>
      <c r="M55" s="39"/>
      <c r="N55" s="39">
        <v>10</v>
      </c>
      <c r="O55" s="39">
        <v>8</v>
      </c>
      <c r="P55" s="39"/>
    </row>
    <row r="56" spans="1:16" x14ac:dyDescent="0.35">
      <c r="A56" s="36" t="s">
        <v>92</v>
      </c>
      <c r="B56" s="36" t="s">
        <v>19</v>
      </c>
      <c r="C56" s="36" t="s">
        <v>169</v>
      </c>
      <c r="D56" s="36"/>
      <c r="E56" s="37">
        <v>31292</v>
      </c>
      <c r="F56" s="36"/>
      <c r="G56" s="36" t="s">
        <v>48</v>
      </c>
      <c r="H56" s="36" t="s">
        <v>69</v>
      </c>
      <c r="I56" s="36" t="s">
        <v>64</v>
      </c>
      <c r="J56" s="36" t="s">
        <v>51</v>
      </c>
      <c r="K56" s="39">
        <v>5</v>
      </c>
      <c r="L56" s="39">
        <v>6</v>
      </c>
      <c r="M56" s="39"/>
      <c r="N56" s="39">
        <v>20</v>
      </c>
      <c r="O56" s="39">
        <v>19</v>
      </c>
      <c r="P56" s="39"/>
    </row>
    <row r="57" spans="1:16" x14ac:dyDescent="0.35">
      <c r="A57" s="36" t="s">
        <v>170</v>
      </c>
      <c r="B57" s="36" t="s">
        <v>19</v>
      </c>
      <c r="C57" s="36" t="s">
        <v>171</v>
      </c>
      <c r="D57" s="36"/>
      <c r="E57" s="37">
        <v>36914</v>
      </c>
      <c r="F57" s="36"/>
      <c r="G57" s="36" t="s">
        <v>48</v>
      </c>
      <c r="H57" s="36" t="s">
        <v>69</v>
      </c>
      <c r="I57" s="36" t="s">
        <v>50</v>
      </c>
      <c r="J57" s="36" t="s">
        <v>61</v>
      </c>
      <c r="K57" s="39">
        <v>4</v>
      </c>
      <c r="L57" s="39">
        <v>5</v>
      </c>
      <c r="M57" s="39"/>
      <c r="N57" s="39">
        <v>15</v>
      </c>
      <c r="O57" s="39">
        <v>13</v>
      </c>
      <c r="P57" s="39"/>
    </row>
    <row r="58" spans="1:16" x14ac:dyDescent="0.35">
      <c r="A58" s="36" t="s">
        <v>172</v>
      </c>
      <c r="B58" s="36" t="s">
        <v>19</v>
      </c>
      <c r="C58" s="36" t="s">
        <v>173</v>
      </c>
      <c r="D58" s="36"/>
      <c r="E58" s="37">
        <v>33919</v>
      </c>
      <c r="F58" s="36"/>
      <c r="G58" s="36" t="s">
        <v>48</v>
      </c>
      <c r="H58" s="36" t="s">
        <v>91</v>
      </c>
      <c r="I58" s="36" t="s">
        <v>55</v>
      </c>
      <c r="J58" s="36" t="s">
        <v>61</v>
      </c>
      <c r="K58" s="39">
        <v>3</v>
      </c>
      <c r="L58" s="39">
        <v>6</v>
      </c>
      <c r="M58" s="39"/>
      <c r="N58" s="39">
        <v>20</v>
      </c>
      <c r="O58" s="39">
        <v>19</v>
      </c>
      <c r="P58" s="39"/>
    </row>
    <row r="59" spans="1:16" x14ac:dyDescent="0.35">
      <c r="A59" s="36" t="s">
        <v>84</v>
      </c>
      <c r="B59" s="36" t="s">
        <v>19</v>
      </c>
      <c r="C59" s="36" t="s">
        <v>174</v>
      </c>
      <c r="D59" s="36"/>
      <c r="E59" s="37">
        <v>29381</v>
      </c>
      <c r="F59" s="36"/>
      <c r="G59" s="36" t="s">
        <v>48</v>
      </c>
      <c r="H59" s="36" t="s">
        <v>69</v>
      </c>
      <c r="I59" s="36" t="s">
        <v>55</v>
      </c>
      <c r="J59" s="36" t="s">
        <v>61</v>
      </c>
      <c r="K59" s="39">
        <v>6</v>
      </c>
      <c r="L59" s="39">
        <v>6</v>
      </c>
      <c r="M59" s="39"/>
      <c r="N59" s="39">
        <v>13</v>
      </c>
      <c r="O59" s="39">
        <v>12</v>
      </c>
      <c r="P59" s="39"/>
    </row>
    <row r="60" spans="1:16" x14ac:dyDescent="0.35">
      <c r="A60" s="36" t="s">
        <v>175</v>
      </c>
      <c r="B60" s="36" t="s">
        <v>19</v>
      </c>
      <c r="C60" s="36" t="s">
        <v>176</v>
      </c>
      <c r="D60" s="36"/>
      <c r="E60" s="37">
        <v>24682</v>
      </c>
      <c r="F60" s="36"/>
      <c r="G60" s="36" t="s">
        <v>48</v>
      </c>
      <c r="H60" s="36" t="s">
        <v>91</v>
      </c>
      <c r="I60" s="36" t="s">
        <v>55</v>
      </c>
      <c r="J60" s="36" t="s">
        <v>70</v>
      </c>
      <c r="K60" s="39">
        <v>3</v>
      </c>
      <c r="L60" s="39">
        <v>6</v>
      </c>
      <c r="M60" s="39"/>
      <c r="N60" s="39">
        <v>19</v>
      </c>
      <c r="O60" s="39">
        <v>10</v>
      </c>
      <c r="P60" s="39"/>
    </row>
    <row r="61" spans="1:16" x14ac:dyDescent="0.35">
      <c r="A61" s="36" t="s">
        <v>177</v>
      </c>
      <c r="B61" s="36" t="s">
        <v>19</v>
      </c>
      <c r="C61" s="36" t="s">
        <v>178</v>
      </c>
      <c r="D61" s="36"/>
      <c r="E61" s="37">
        <v>34120</v>
      </c>
      <c r="F61" s="36"/>
      <c r="G61" s="36" t="s">
        <v>59</v>
      </c>
      <c r="H61" s="36" t="s">
        <v>69</v>
      </c>
      <c r="I61" s="36" t="s">
        <v>64</v>
      </c>
      <c r="J61" s="36" t="s">
        <v>61</v>
      </c>
      <c r="K61" s="39">
        <v>10</v>
      </c>
      <c r="L61" s="39">
        <v>10</v>
      </c>
      <c r="M61" s="39"/>
      <c r="N61" s="39">
        <v>7</v>
      </c>
      <c r="O61" s="39">
        <v>7</v>
      </c>
      <c r="P61" s="39"/>
    </row>
    <row r="62" spans="1:16" x14ac:dyDescent="0.35">
      <c r="A62" s="36" t="s">
        <v>179</v>
      </c>
      <c r="B62" s="36" t="s">
        <v>19</v>
      </c>
      <c r="C62" s="36" t="s">
        <v>180</v>
      </c>
      <c r="D62" s="36"/>
      <c r="E62" s="37">
        <v>31038</v>
      </c>
      <c r="F62" s="36"/>
      <c r="G62" s="36" t="s">
        <v>59</v>
      </c>
      <c r="H62" s="36" t="s">
        <v>69</v>
      </c>
      <c r="I62" s="36" t="s">
        <v>55</v>
      </c>
      <c r="J62" s="36" t="s">
        <v>56</v>
      </c>
      <c r="K62" s="39">
        <v>4</v>
      </c>
      <c r="L62" s="39">
        <v>5</v>
      </c>
      <c r="M62" s="39"/>
      <c r="N62" s="39">
        <v>9</v>
      </c>
      <c r="O62" s="39">
        <v>8</v>
      </c>
      <c r="P62" s="39"/>
    </row>
    <row r="63" spans="1:16" x14ac:dyDescent="0.35">
      <c r="A63" s="36" t="s">
        <v>181</v>
      </c>
      <c r="B63" s="36" t="s">
        <v>19</v>
      </c>
      <c r="C63" s="36" t="s">
        <v>182</v>
      </c>
      <c r="D63" s="36"/>
      <c r="E63" s="37">
        <v>33073</v>
      </c>
      <c r="F63" s="36"/>
      <c r="G63" s="36" t="s">
        <v>59</v>
      </c>
      <c r="H63" s="36" t="s">
        <v>79</v>
      </c>
      <c r="I63" s="36" t="s">
        <v>50</v>
      </c>
      <c r="J63" s="36" t="s">
        <v>51</v>
      </c>
      <c r="K63" s="39">
        <v>2</v>
      </c>
      <c r="L63" s="39">
        <v>3</v>
      </c>
      <c r="M63" s="39"/>
      <c r="N63" s="39">
        <v>11</v>
      </c>
      <c r="O63" s="39">
        <v>10</v>
      </c>
      <c r="P63" s="39"/>
    </row>
    <row r="64" spans="1:16" x14ac:dyDescent="0.35">
      <c r="A64" s="36" t="s">
        <v>183</v>
      </c>
      <c r="B64" s="36" t="s">
        <v>19</v>
      </c>
      <c r="C64" s="36" t="s">
        <v>184</v>
      </c>
      <c r="D64" s="36"/>
      <c r="E64" s="37">
        <v>22288</v>
      </c>
      <c r="F64" s="36"/>
      <c r="G64" s="36" t="s">
        <v>152</v>
      </c>
      <c r="H64" s="36" t="s">
        <v>49</v>
      </c>
      <c r="I64" s="36" t="s">
        <v>50</v>
      </c>
      <c r="J64" s="36" t="s">
        <v>51</v>
      </c>
      <c r="K64" s="39">
        <v>8</v>
      </c>
      <c r="L64" s="39">
        <v>9</v>
      </c>
      <c r="M64" s="39"/>
      <c r="N64" s="39">
        <v>16</v>
      </c>
      <c r="O64" s="39">
        <v>16</v>
      </c>
      <c r="P64" s="39"/>
    </row>
    <row r="65" spans="1:16" x14ac:dyDescent="0.35">
      <c r="A65" s="36" t="s">
        <v>185</v>
      </c>
      <c r="B65" s="36" t="s">
        <v>19</v>
      </c>
      <c r="C65" s="36" t="s">
        <v>186</v>
      </c>
      <c r="D65" s="36"/>
      <c r="E65" s="37">
        <v>29692</v>
      </c>
      <c r="F65" s="36"/>
      <c r="G65" s="36" t="s">
        <v>152</v>
      </c>
      <c r="H65" s="36" t="s">
        <v>73</v>
      </c>
      <c r="I65" s="36" t="s">
        <v>64</v>
      </c>
      <c r="J65" s="36" t="s">
        <v>61</v>
      </c>
      <c r="K65" s="39">
        <v>8</v>
      </c>
      <c r="L65" s="39">
        <v>7</v>
      </c>
      <c r="M65" s="39"/>
      <c r="N65" s="39">
        <v>19</v>
      </c>
      <c r="O65" s="39">
        <v>10</v>
      </c>
      <c r="P65" s="39"/>
    </row>
    <row r="66" spans="1:16" x14ac:dyDescent="0.35">
      <c r="A66" s="36" t="s">
        <v>187</v>
      </c>
      <c r="B66" s="36" t="s">
        <v>19</v>
      </c>
      <c r="C66" s="36" t="s">
        <v>188</v>
      </c>
      <c r="D66" s="36"/>
      <c r="E66" s="37">
        <v>38598</v>
      </c>
      <c r="F66" s="36"/>
      <c r="G66" s="36" t="s">
        <v>152</v>
      </c>
      <c r="H66" s="36" t="s">
        <v>91</v>
      </c>
      <c r="I66" s="36" t="s">
        <v>50</v>
      </c>
      <c r="J66" s="36" t="s">
        <v>51</v>
      </c>
      <c r="K66" s="39">
        <v>3</v>
      </c>
      <c r="L66" s="39">
        <v>3</v>
      </c>
      <c r="M66" s="39"/>
      <c r="N66" s="39">
        <v>26</v>
      </c>
      <c r="O66" s="39">
        <v>24</v>
      </c>
      <c r="P66" s="39"/>
    </row>
    <row r="67" spans="1:16" x14ac:dyDescent="0.35">
      <c r="A67" s="36" t="s">
        <v>189</v>
      </c>
      <c r="B67" s="36" t="s">
        <v>19</v>
      </c>
      <c r="C67" s="36" t="s">
        <v>190</v>
      </c>
      <c r="D67" s="36"/>
      <c r="E67" s="37">
        <v>21974</v>
      </c>
      <c r="F67" s="36"/>
      <c r="G67" s="36" t="s">
        <v>48</v>
      </c>
      <c r="H67" s="36" t="s">
        <v>49</v>
      </c>
      <c r="I67" s="36" t="s">
        <v>50</v>
      </c>
      <c r="J67" s="36" t="s">
        <v>51</v>
      </c>
      <c r="K67" s="39">
        <v>2</v>
      </c>
      <c r="L67" s="39">
        <v>3</v>
      </c>
      <c r="M67" s="39"/>
      <c r="N67" s="39">
        <v>8</v>
      </c>
      <c r="O67" s="39">
        <v>7</v>
      </c>
      <c r="P67" s="39"/>
    </row>
    <row r="68" spans="1:16" x14ac:dyDescent="0.35">
      <c r="A68" s="36" t="s">
        <v>191</v>
      </c>
      <c r="B68" s="36" t="s">
        <v>19</v>
      </c>
      <c r="C68" s="36" t="s">
        <v>192</v>
      </c>
      <c r="D68" s="36"/>
      <c r="E68" s="37">
        <v>39034</v>
      </c>
      <c r="F68" s="36"/>
      <c r="G68" s="36" t="s">
        <v>48</v>
      </c>
      <c r="H68" s="36" t="s">
        <v>54</v>
      </c>
      <c r="I68" s="36" t="s">
        <v>55</v>
      </c>
      <c r="J68" s="36" t="s">
        <v>56</v>
      </c>
      <c r="K68" s="39">
        <v>3</v>
      </c>
      <c r="L68" s="39">
        <v>3</v>
      </c>
      <c r="M68" s="39"/>
      <c r="N68" s="39">
        <v>26</v>
      </c>
      <c r="O68" s="39">
        <v>24</v>
      </c>
      <c r="P68" s="39"/>
    </row>
    <row r="69" spans="1:16" x14ac:dyDescent="0.35">
      <c r="A69" s="36" t="s">
        <v>193</v>
      </c>
      <c r="B69" s="36" t="s">
        <v>19</v>
      </c>
      <c r="C69" s="36" t="s">
        <v>194</v>
      </c>
      <c r="D69" s="36"/>
      <c r="E69" s="37">
        <v>25324</v>
      </c>
      <c r="F69" s="36"/>
      <c r="G69" s="36" t="s">
        <v>48</v>
      </c>
      <c r="H69" s="36" t="s">
        <v>60</v>
      </c>
      <c r="I69" s="36" t="s">
        <v>64</v>
      </c>
      <c r="J69" s="36" t="s">
        <v>56</v>
      </c>
      <c r="K69" s="39">
        <v>5</v>
      </c>
      <c r="L69" s="39">
        <v>6</v>
      </c>
      <c r="M69" s="39"/>
      <c r="N69" s="39">
        <v>27</v>
      </c>
      <c r="O69" s="39">
        <v>25</v>
      </c>
      <c r="P69" s="39"/>
    </row>
    <row r="70" spans="1:16" x14ac:dyDescent="0.35">
      <c r="A70" s="36" t="s">
        <v>179</v>
      </c>
      <c r="B70" s="36" t="s">
        <v>19</v>
      </c>
      <c r="C70" s="36" t="s">
        <v>195</v>
      </c>
      <c r="D70" s="36"/>
      <c r="E70" s="37">
        <v>35283</v>
      </c>
      <c r="F70" s="36"/>
      <c r="G70" s="36" t="s">
        <v>48</v>
      </c>
      <c r="H70" s="36" t="s">
        <v>73</v>
      </c>
      <c r="I70" s="36" t="s">
        <v>64</v>
      </c>
      <c r="J70" s="36" t="s">
        <v>56</v>
      </c>
      <c r="K70" s="39">
        <v>2</v>
      </c>
      <c r="L70" s="39">
        <v>2</v>
      </c>
      <c r="M70" s="39"/>
      <c r="N70" s="39">
        <v>23</v>
      </c>
      <c r="O70" s="39">
        <v>23</v>
      </c>
      <c r="P70" s="39"/>
    </row>
    <row r="71" spans="1:16" x14ac:dyDescent="0.35">
      <c r="A71" s="36" t="s">
        <v>196</v>
      </c>
      <c r="B71" s="36" t="s">
        <v>19</v>
      </c>
      <c r="C71" s="36" t="s">
        <v>197</v>
      </c>
      <c r="D71" s="36"/>
      <c r="E71" s="37">
        <v>25644</v>
      </c>
      <c r="F71" s="36"/>
      <c r="G71" s="36" t="s">
        <v>48</v>
      </c>
      <c r="H71" s="36" t="s">
        <v>76</v>
      </c>
      <c r="I71" s="36" t="s">
        <v>64</v>
      </c>
      <c r="J71" s="36" t="s">
        <v>56</v>
      </c>
      <c r="K71" s="39">
        <v>6</v>
      </c>
      <c r="L71" s="39">
        <v>7</v>
      </c>
      <c r="M71" s="39"/>
      <c r="N71" s="39">
        <v>8</v>
      </c>
      <c r="O71" s="39">
        <v>8</v>
      </c>
      <c r="P71" s="39"/>
    </row>
    <row r="72" spans="1:16" x14ac:dyDescent="0.35">
      <c r="A72" s="36" t="s">
        <v>198</v>
      </c>
      <c r="B72" s="36" t="s">
        <v>19</v>
      </c>
      <c r="C72" s="36" t="s">
        <v>199</v>
      </c>
      <c r="D72" s="36"/>
      <c r="E72" s="37">
        <v>34525</v>
      </c>
      <c r="F72" s="36"/>
      <c r="G72" s="36" t="s">
        <v>48</v>
      </c>
      <c r="H72" s="36" t="s">
        <v>79</v>
      </c>
      <c r="I72" s="36" t="s">
        <v>64</v>
      </c>
      <c r="J72" s="36" t="s">
        <v>61</v>
      </c>
      <c r="K72" s="39">
        <v>4</v>
      </c>
      <c r="L72" s="39">
        <v>4</v>
      </c>
      <c r="M72" s="39"/>
      <c r="N72" s="39">
        <v>19</v>
      </c>
      <c r="O72" s="39">
        <v>18</v>
      </c>
      <c r="P72" s="39"/>
    </row>
    <row r="73" spans="1:16" x14ac:dyDescent="0.35">
      <c r="A73" s="36" t="s">
        <v>177</v>
      </c>
      <c r="B73" s="36" t="s">
        <v>19</v>
      </c>
      <c r="C73" s="36" t="s">
        <v>200</v>
      </c>
      <c r="D73" s="36"/>
      <c r="E73" s="37">
        <v>32442</v>
      </c>
      <c r="F73" s="36"/>
      <c r="G73" s="36" t="s">
        <v>48</v>
      </c>
      <c r="H73" s="36" t="s">
        <v>69</v>
      </c>
      <c r="I73" s="36" t="s">
        <v>55</v>
      </c>
      <c r="J73" s="36" t="s">
        <v>61</v>
      </c>
      <c r="K73" s="39">
        <v>6</v>
      </c>
      <c r="L73" s="39">
        <v>6</v>
      </c>
      <c r="M73" s="39"/>
      <c r="N73" s="39">
        <v>5</v>
      </c>
      <c r="O73" s="39">
        <v>5</v>
      </c>
      <c r="P73" s="39"/>
    </row>
    <row r="74" spans="1:16" x14ac:dyDescent="0.35">
      <c r="A74" s="36" t="s">
        <v>201</v>
      </c>
      <c r="B74" s="36" t="s">
        <v>19</v>
      </c>
      <c r="C74" s="36" t="s">
        <v>202</v>
      </c>
      <c r="D74" s="36"/>
      <c r="E74" s="37">
        <v>36046</v>
      </c>
      <c r="F74" s="36"/>
      <c r="G74" s="36" t="s">
        <v>59</v>
      </c>
      <c r="H74" s="36" t="s">
        <v>69</v>
      </c>
      <c r="I74" s="36" t="s">
        <v>64</v>
      </c>
      <c r="J74" s="36" t="s">
        <v>70</v>
      </c>
      <c r="K74" s="39">
        <v>2</v>
      </c>
      <c r="L74" s="39">
        <v>6</v>
      </c>
      <c r="M74" s="39"/>
      <c r="N74" s="39">
        <v>11</v>
      </c>
      <c r="O74" s="39">
        <v>10</v>
      </c>
      <c r="P74" s="39"/>
    </row>
    <row r="75" spans="1:16" x14ac:dyDescent="0.35">
      <c r="A75" s="36" t="s">
        <v>203</v>
      </c>
      <c r="B75" s="36" t="s">
        <v>19</v>
      </c>
      <c r="C75" s="36" t="s">
        <v>204</v>
      </c>
      <c r="D75" s="36"/>
      <c r="E75" s="37">
        <v>30087</v>
      </c>
      <c r="F75" s="36"/>
      <c r="G75" s="36" t="s">
        <v>59</v>
      </c>
      <c r="H75" s="36" t="s">
        <v>60</v>
      </c>
      <c r="I75" s="36" t="s">
        <v>50</v>
      </c>
      <c r="J75" s="36" t="s">
        <v>56</v>
      </c>
      <c r="K75" s="39">
        <v>3</v>
      </c>
      <c r="L75" s="39">
        <v>3</v>
      </c>
      <c r="M75" s="39"/>
      <c r="N75" s="39">
        <v>6</v>
      </c>
      <c r="O75" s="39">
        <v>6</v>
      </c>
      <c r="P75" s="39"/>
    </row>
    <row r="76" spans="1:16" x14ac:dyDescent="0.35">
      <c r="A76" s="36" t="s">
        <v>187</v>
      </c>
      <c r="B76" s="36" t="s">
        <v>19</v>
      </c>
      <c r="C76" s="36" t="s">
        <v>205</v>
      </c>
      <c r="D76" s="36"/>
      <c r="E76" s="37">
        <v>35155</v>
      </c>
      <c r="F76" s="36"/>
      <c r="G76" s="36" t="s">
        <v>59</v>
      </c>
      <c r="H76" s="36" t="s">
        <v>91</v>
      </c>
      <c r="I76" s="36" t="s">
        <v>50</v>
      </c>
      <c r="J76" s="36" t="s">
        <v>61</v>
      </c>
      <c r="K76" s="39">
        <v>3</v>
      </c>
      <c r="L76" s="39">
        <v>4</v>
      </c>
      <c r="M76" s="39"/>
      <c r="N76" s="39">
        <v>14</v>
      </c>
      <c r="O76" s="39">
        <v>8</v>
      </c>
      <c r="P76" s="39"/>
    </row>
    <row r="77" spans="1:16" x14ac:dyDescent="0.35">
      <c r="A77" s="36" t="s">
        <v>206</v>
      </c>
      <c r="B77" s="36" t="s">
        <v>19</v>
      </c>
      <c r="C77" s="36" t="s">
        <v>207</v>
      </c>
      <c r="D77" s="36"/>
      <c r="E77" s="37">
        <v>29392</v>
      </c>
      <c r="F77" s="36"/>
      <c r="G77" s="36" t="s">
        <v>59</v>
      </c>
      <c r="H77" s="36" t="s">
        <v>49</v>
      </c>
      <c r="I77" s="36" t="s">
        <v>64</v>
      </c>
      <c r="J77" s="36" t="s">
        <v>56</v>
      </c>
      <c r="K77" s="39">
        <v>1</v>
      </c>
      <c r="L77" s="39">
        <v>2</v>
      </c>
      <c r="M77" s="39"/>
      <c r="N77" s="39">
        <v>13</v>
      </c>
      <c r="O77" s="39">
        <v>5</v>
      </c>
      <c r="P77" s="39"/>
    </row>
    <row r="78" spans="1:16" x14ac:dyDescent="0.35">
      <c r="A78" s="36" t="s">
        <v>208</v>
      </c>
      <c r="B78" s="36" t="s">
        <v>19</v>
      </c>
      <c r="C78" s="36" t="s">
        <v>209</v>
      </c>
      <c r="D78" s="36"/>
      <c r="E78" s="37">
        <v>26272</v>
      </c>
      <c r="F78" s="36"/>
      <c r="G78" s="36" t="s">
        <v>59</v>
      </c>
      <c r="H78" s="36" t="s">
        <v>54</v>
      </c>
      <c r="I78" s="36" t="s">
        <v>64</v>
      </c>
      <c r="J78" s="36" t="s">
        <v>56</v>
      </c>
      <c r="K78" s="39">
        <v>1</v>
      </c>
      <c r="L78" s="39">
        <v>2</v>
      </c>
      <c r="M78" s="39"/>
      <c r="N78" s="39">
        <v>14</v>
      </c>
      <c r="O78" s="39">
        <v>6</v>
      </c>
      <c r="P78" s="39"/>
    </row>
    <row r="79" spans="1:16" x14ac:dyDescent="0.35">
      <c r="A79" s="36" t="s">
        <v>210</v>
      </c>
      <c r="B79" s="36" t="s">
        <v>19</v>
      </c>
      <c r="C79" s="36" t="s">
        <v>211</v>
      </c>
      <c r="D79" s="36"/>
      <c r="E79" s="37">
        <v>23037</v>
      </c>
      <c r="F79" s="36"/>
      <c r="G79" s="36" t="s">
        <v>59</v>
      </c>
      <c r="H79" s="36" t="s">
        <v>76</v>
      </c>
      <c r="I79" s="36" t="s">
        <v>55</v>
      </c>
      <c r="J79" s="36" t="s">
        <v>61</v>
      </c>
      <c r="K79" s="39">
        <v>6</v>
      </c>
      <c r="L79" s="39">
        <v>8</v>
      </c>
      <c r="M79" s="39"/>
      <c r="N79" s="39">
        <v>12</v>
      </c>
      <c r="O79" s="39">
        <v>6</v>
      </c>
      <c r="P79" s="39"/>
    </row>
    <row r="80" spans="1:16" x14ac:dyDescent="0.35">
      <c r="A80" s="36" t="s">
        <v>212</v>
      </c>
      <c r="B80" s="36" t="s">
        <v>19</v>
      </c>
      <c r="C80" s="36" t="s">
        <v>213</v>
      </c>
      <c r="D80" s="36"/>
      <c r="E80" s="37">
        <v>34075</v>
      </c>
      <c r="F80" s="36"/>
      <c r="G80" s="36" t="s">
        <v>59</v>
      </c>
      <c r="H80" s="36" t="s">
        <v>91</v>
      </c>
      <c r="I80" s="36" t="s">
        <v>50</v>
      </c>
      <c r="J80" s="36" t="s">
        <v>61</v>
      </c>
      <c r="K80" s="39">
        <v>3</v>
      </c>
      <c r="L80" s="39">
        <v>4</v>
      </c>
      <c r="M80" s="39"/>
      <c r="N80" s="39">
        <v>14</v>
      </c>
      <c r="O80" s="39">
        <v>8</v>
      </c>
      <c r="P80" s="39"/>
    </row>
    <row r="81" spans="1:16" x14ac:dyDescent="0.35">
      <c r="A81" s="36" t="s">
        <v>214</v>
      </c>
      <c r="B81" s="36" t="s">
        <v>19</v>
      </c>
      <c r="C81" s="36" t="s">
        <v>215</v>
      </c>
      <c r="D81" s="36"/>
      <c r="E81" s="37">
        <v>30740</v>
      </c>
      <c r="F81" s="36"/>
      <c r="G81" s="36" t="s">
        <v>59</v>
      </c>
      <c r="H81" s="36" t="s">
        <v>49</v>
      </c>
      <c r="I81" s="36" t="s">
        <v>64</v>
      </c>
      <c r="J81" s="36" t="s">
        <v>56</v>
      </c>
      <c r="K81" s="39">
        <v>1</v>
      </c>
      <c r="L81" s="39">
        <v>2</v>
      </c>
      <c r="M81" s="39"/>
      <c r="N81" s="39">
        <v>13</v>
      </c>
      <c r="O81" s="39">
        <v>5</v>
      </c>
      <c r="P81" s="39"/>
    </row>
    <row r="82" spans="1:16" x14ac:dyDescent="0.35">
      <c r="A82" s="36" t="s">
        <v>216</v>
      </c>
      <c r="B82" s="36" t="s">
        <v>19</v>
      </c>
      <c r="C82" s="36" t="s">
        <v>217</v>
      </c>
      <c r="D82" s="36"/>
      <c r="E82" s="37">
        <v>36719</v>
      </c>
      <c r="F82" s="36"/>
      <c r="G82" s="36" t="s">
        <v>59</v>
      </c>
      <c r="H82" s="36" t="s">
        <v>54</v>
      </c>
      <c r="I82" s="36" t="s">
        <v>64</v>
      </c>
      <c r="J82" s="36" t="s">
        <v>56</v>
      </c>
      <c r="K82" s="39">
        <v>1</v>
      </c>
      <c r="L82" s="39">
        <v>2</v>
      </c>
      <c r="M82" s="39"/>
      <c r="N82" s="39">
        <v>14</v>
      </c>
      <c r="O82" s="39">
        <v>6</v>
      </c>
      <c r="P82" s="39"/>
    </row>
    <row r="83" spans="1:16" x14ac:dyDescent="0.35">
      <c r="A83" s="36" t="s">
        <v>218</v>
      </c>
      <c r="B83" s="36" t="s">
        <v>19</v>
      </c>
      <c r="C83" s="36" t="s">
        <v>219</v>
      </c>
      <c r="D83" s="36"/>
      <c r="E83" s="37">
        <v>25873</v>
      </c>
      <c r="F83" s="36"/>
      <c r="G83" s="36" t="s">
        <v>59</v>
      </c>
      <c r="H83" s="36" t="s">
        <v>76</v>
      </c>
      <c r="I83" s="36" t="s">
        <v>55</v>
      </c>
      <c r="J83" s="36" t="s">
        <v>61</v>
      </c>
      <c r="K83" s="39">
        <v>6</v>
      </c>
      <c r="L83" s="39">
        <v>8</v>
      </c>
      <c r="M83" s="39"/>
      <c r="N83" s="39">
        <v>12</v>
      </c>
      <c r="O83" s="39">
        <v>6</v>
      </c>
      <c r="P83" s="39"/>
    </row>
    <row r="84" spans="1:16" x14ac:dyDescent="0.35">
      <c r="A84" s="36" t="s">
        <v>220</v>
      </c>
      <c r="B84" s="36" t="s">
        <v>19</v>
      </c>
      <c r="C84" s="36" t="s">
        <v>221</v>
      </c>
      <c r="D84" s="36"/>
      <c r="E84" s="37">
        <v>38126</v>
      </c>
      <c r="F84" s="36"/>
      <c r="G84" s="36" t="s">
        <v>59</v>
      </c>
      <c r="H84" s="36" t="s">
        <v>49</v>
      </c>
      <c r="I84" s="36" t="s">
        <v>64</v>
      </c>
      <c r="J84" s="36" t="s">
        <v>61</v>
      </c>
      <c r="K84" s="39">
        <v>4</v>
      </c>
      <c r="L84" s="39">
        <v>5</v>
      </c>
      <c r="M84" s="39"/>
      <c r="N84" s="39">
        <v>9</v>
      </c>
      <c r="O84" s="39">
        <v>8</v>
      </c>
      <c r="P84" s="39"/>
    </row>
    <row r="85" spans="1:16" x14ac:dyDescent="0.35">
      <c r="A85" s="36" t="s">
        <v>222</v>
      </c>
      <c r="B85" s="36" t="s">
        <v>19</v>
      </c>
      <c r="C85" s="36" t="s">
        <v>223</v>
      </c>
      <c r="D85" s="36"/>
      <c r="E85" s="37">
        <v>36013</v>
      </c>
      <c r="F85" s="36"/>
      <c r="G85" s="36" t="s">
        <v>59</v>
      </c>
      <c r="H85" s="36" t="s">
        <v>69</v>
      </c>
      <c r="I85" s="36" t="s">
        <v>50</v>
      </c>
      <c r="J85" s="36" t="s">
        <v>70</v>
      </c>
      <c r="K85" s="39">
        <v>2</v>
      </c>
      <c r="L85" s="39">
        <v>7</v>
      </c>
      <c r="M85" s="39"/>
      <c r="N85" s="39">
        <v>32</v>
      </c>
      <c r="O85" s="39">
        <v>31</v>
      </c>
      <c r="P85" s="39"/>
    </row>
    <row r="86" spans="1:16" x14ac:dyDescent="0.35">
      <c r="A86" s="36" t="s">
        <v>224</v>
      </c>
      <c r="B86" s="36" t="s">
        <v>19</v>
      </c>
      <c r="C86" s="36" t="s">
        <v>225</v>
      </c>
      <c r="D86" s="36"/>
      <c r="E86" s="37">
        <v>25283</v>
      </c>
      <c r="F86" s="36"/>
      <c r="G86" s="36" t="s">
        <v>59</v>
      </c>
      <c r="H86" s="36" t="s">
        <v>69</v>
      </c>
      <c r="I86" s="36" t="s">
        <v>50</v>
      </c>
      <c r="J86" s="36" t="s">
        <v>51</v>
      </c>
      <c r="K86" s="39">
        <v>4</v>
      </c>
      <c r="L86" s="39">
        <v>2</v>
      </c>
      <c r="M86" s="39"/>
      <c r="N86" s="39">
        <v>3</v>
      </c>
      <c r="O86" s="39">
        <v>2</v>
      </c>
      <c r="P86" s="39"/>
    </row>
    <row r="87" spans="1:16" x14ac:dyDescent="0.35">
      <c r="A87" s="36" t="s">
        <v>226</v>
      </c>
      <c r="B87" s="36" t="s">
        <v>19</v>
      </c>
      <c r="C87" s="36" t="s">
        <v>227</v>
      </c>
      <c r="D87" s="36"/>
      <c r="E87" s="37">
        <v>33406</v>
      </c>
      <c r="F87" s="36"/>
      <c r="G87" s="36" t="s">
        <v>59</v>
      </c>
      <c r="H87" s="36" t="s">
        <v>76</v>
      </c>
      <c r="I87" s="36" t="s">
        <v>55</v>
      </c>
      <c r="J87" s="36" t="s">
        <v>61</v>
      </c>
      <c r="K87" s="39">
        <v>3</v>
      </c>
      <c r="L87" s="39">
        <v>3</v>
      </c>
      <c r="M87" s="39"/>
      <c r="N87" s="39">
        <v>23</v>
      </c>
      <c r="O87" s="39">
        <v>22</v>
      </c>
      <c r="P87" s="39"/>
    </row>
    <row r="88" spans="1:16" x14ac:dyDescent="0.35">
      <c r="A88" s="36" t="s">
        <v>228</v>
      </c>
      <c r="B88" s="36" t="s">
        <v>19</v>
      </c>
      <c r="C88" s="36" t="s">
        <v>229</v>
      </c>
      <c r="D88" s="36"/>
      <c r="E88" s="37">
        <v>32115</v>
      </c>
      <c r="F88" s="36"/>
      <c r="G88" s="36" t="s">
        <v>59</v>
      </c>
      <c r="H88" s="36" t="s">
        <v>79</v>
      </c>
      <c r="I88" s="36" t="s">
        <v>50</v>
      </c>
      <c r="J88" s="36" t="s">
        <v>61</v>
      </c>
      <c r="K88" s="39">
        <v>3</v>
      </c>
      <c r="L88" s="39">
        <v>4</v>
      </c>
      <c r="M88" s="39"/>
      <c r="N88" s="39">
        <v>23</v>
      </c>
      <c r="O88" s="39">
        <v>23</v>
      </c>
      <c r="P88" s="39"/>
    </row>
    <row r="89" spans="1:16" x14ac:dyDescent="0.35">
      <c r="A89" s="36" t="s">
        <v>230</v>
      </c>
      <c r="B89" s="36" t="s">
        <v>19</v>
      </c>
      <c r="C89" s="36" t="s">
        <v>231</v>
      </c>
      <c r="D89" s="36"/>
      <c r="E89" s="37">
        <v>27772</v>
      </c>
      <c r="F89" s="36"/>
      <c r="G89" s="36" t="s">
        <v>59</v>
      </c>
      <c r="H89" s="36" t="s">
        <v>79</v>
      </c>
      <c r="I89" s="36" t="s">
        <v>55</v>
      </c>
      <c r="J89" s="36" t="s">
        <v>61</v>
      </c>
      <c r="K89" s="39">
        <v>6</v>
      </c>
      <c r="L89" s="39">
        <v>8</v>
      </c>
      <c r="M89" s="39"/>
      <c r="N89" s="39">
        <v>35</v>
      </c>
      <c r="O89" s="39">
        <v>34</v>
      </c>
      <c r="P89" s="39"/>
    </row>
    <row r="90" spans="1:16" x14ac:dyDescent="0.35">
      <c r="A90" s="36" t="s">
        <v>232</v>
      </c>
      <c r="B90" s="36" t="s">
        <v>19</v>
      </c>
      <c r="C90" s="36" t="s">
        <v>233</v>
      </c>
      <c r="D90" s="36"/>
      <c r="E90" s="37">
        <v>36364</v>
      </c>
      <c r="F90" s="36"/>
      <c r="G90" s="36" t="s">
        <v>59</v>
      </c>
      <c r="H90" s="36" t="s">
        <v>60</v>
      </c>
      <c r="I90" s="36" t="s">
        <v>50</v>
      </c>
      <c r="J90" s="36" t="s">
        <v>61</v>
      </c>
      <c r="K90" s="39">
        <v>6</v>
      </c>
      <c r="L90" s="39">
        <v>7</v>
      </c>
      <c r="M90" s="39"/>
      <c r="N90" s="39">
        <v>16</v>
      </c>
      <c r="O90" s="39">
        <v>15</v>
      </c>
      <c r="P90" s="39"/>
    </row>
    <row r="91" spans="1:16" x14ac:dyDescent="0.35">
      <c r="A91" s="36" t="s">
        <v>234</v>
      </c>
      <c r="B91" s="36" t="s">
        <v>19</v>
      </c>
      <c r="C91" s="36" t="s">
        <v>235</v>
      </c>
      <c r="D91" s="36"/>
      <c r="E91" s="37">
        <v>30589</v>
      </c>
      <c r="F91" s="36"/>
      <c r="G91" s="36" t="s">
        <v>59</v>
      </c>
      <c r="H91" s="36" t="s">
        <v>54</v>
      </c>
      <c r="I91" s="36" t="s">
        <v>50</v>
      </c>
      <c r="J91" s="36" t="s">
        <v>56</v>
      </c>
      <c r="K91" s="39">
        <v>2</v>
      </c>
      <c r="L91" s="39">
        <v>2</v>
      </c>
      <c r="M91" s="39"/>
      <c r="N91" s="39">
        <v>15</v>
      </c>
      <c r="O91" s="39">
        <v>14</v>
      </c>
      <c r="P91" s="39"/>
    </row>
    <row r="92" spans="1:16" x14ac:dyDescent="0.35">
      <c r="A92" s="36" t="s">
        <v>236</v>
      </c>
      <c r="B92" s="36" t="s">
        <v>19</v>
      </c>
      <c r="C92" s="36" t="s">
        <v>237</v>
      </c>
      <c r="D92" s="36"/>
      <c r="E92" s="37">
        <v>37295</v>
      </c>
      <c r="F92" s="36"/>
      <c r="G92" s="36" t="s">
        <v>59</v>
      </c>
      <c r="H92" s="36" t="s">
        <v>76</v>
      </c>
      <c r="I92" s="36" t="s">
        <v>64</v>
      </c>
      <c r="J92" s="36" t="s">
        <v>61</v>
      </c>
      <c r="K92" s="39">
        <v>9</v>
      </c>
      <c r="L92" s="39">
        <v>8</v>
      </c>
      <c r="M92" s="39"/>
      <c r="N92" s="39">
        <v>22</v>
      </c>
      <c r="O92" s="39">
        <v>22</v>
      </c>
      <c r="P92" s="39"/>
    </row>
    <row r="93" spans="1:16" x14ac:dyDescent="0.35">
      <c r="A93" s="36" t="s">
        <v>238</v>
      </c>
      <c r="B93" s="36" t="s">
        <v>19</v>
      </c>
      <c r="C93" s="36" t="s">
        <v>239</v>
      </c>
      <c r="D93" s="36"/>
      <c r="E93" s="37">
        <v>24395</v>
      </c>
      <c r="F93" s="36"/>
      <c r="G93" s="36" t="s">
        <v>59</v>
      </c>
      <c r="H93" s="36" t="s">
        <v>73</v>
      </c>
      <c r="I93" s="36" t="s">
        <v>50</v>
      </c>
      <c r="J93" s="36" t="s">
        <v>70</v>
      </c>
      <c r="K93" s="39">
        <v>7</v>
      </c>
      <c r="L93" s="39">
        <v>9</v>
      </c>
      <c r="M93" s="39"/>
      <c r="N93" s="39">
        <v>15</v>
      </c>
      <c r="O93" s="39">
        <v>14</v>
      </c>
      <c r="P93" s="39"/>
    </row>
    <row r="94" spans="1:16" x14ac:dyDescent="0.35">
      <c r="A94" s="36" t="s">
        <v>240</v>
      </c>
      <c r="B94" s="36" t="s">
        <v>19</v>
      </c>
      <c r="C94" s="36" t="s">
        <v>241</v>
      </c>
      <c r="D94" s="36"/>
      <c r="E94" s="37">
        <v>32266</v>
      </c>
      <c r="F94" s="36"/>
      <c r="G94" s="36" t="s">
        <v>59</v>
      </c>
      <c r="H94" s="36" t="s">
        <v>54</v>
      </c>
      <c r="I94" s="36" t="s">
        <v>55</v>
      </c>
      <c r="J94" s="36" t="s">
        <v>70</v>
      </c>
      <c r="K94" s="39">
        <v>2</v>
      </c>
      <c r="L94" s="39">
        <v>3</v>
      </c>
      <c r="M94" s="39"/>
      <c r="N94" s="39">
        <v>11</v>
      </c>
      <c r="O94" s="39">
        <v>9</v>
      </c>
      <c r="P94" s="39"/>
    </row>
    <row r="95" spans="1:16" x14ac:dyDescent="0.35">
      <c r="A95" s="36" t="s">
        <v>242</v>
      </c>
      <c r="B95" s="36" t="s">
        <v>19</v>
      </c>
      <c r="C95" s="36" t="s">
        <v>243</v>
      </c>
      <c r="D95" s="36"/>
      <c r="E95" s="37">
        <v>34575</v>
      </c>
      <c r="F95" s="36"/>
      <c r="G95" s="36" t="s">
        <v>59</v>
      </c>
      <c r="H95" s="36" t="s">
        <v>69</v>
      </c>
      <c r="I95" s="36" t="s">
        <v>50</v>
      </c>
      <c r="J95" s="36" t="s">
        <v>61</v>
      </c>
      <c r="K95" s="39">
        <v>5</v>
      </c>
      <c r="L95" s="39">
        <v>9</v>
      </c>
      <c r="M95" s="39"/>
      <c r="N95" s="39">
        <v>13</v>
      </c>
      <c r="O95" s="39">
        <v>12</v>
      </c>
      <c r="P95" s="39"/>
    </row>
    <row r="96" spans="1:16" x14ac:dyDescent="0.35">
      <c r="A96" s="36" t="s">
        <v>244</v>
      </c>
      <c r="B96" s="36" t="s">
        <v>19</v>
      </c>
      <c r="C96" s="36" t="s">
        <v>245</v>
      </c>
      <c r="D96" s="36"/>
      <c r="E96" s="37">
        <v>23707</v>
      </c>
      <c r="F96" s="36"/>
      <c r="G96" s="36" t="s">
        <v>59</v>
      </c>
      <c r="H96" s="36" t="s">
        <v>69</v>
      </c>
      <c r="I96" s="36" t="s">
        <v>64</v>
      </c>
      <c r="J96" s="36" t="s">
        <v>70</v>
      </c>
      <c r="K96" s="39">
        <v>2</v>
      </c>
      <c r="L96" s="39">
        <v>6</v>
      </c>
      <c r="M96" s="39"/>
      <c r="N96" s="39">
        <v>11</v>
      </c>
      <c r="O96" s="39">
        <v>10</v>
      </c>
      <c r="P96" s="39"/>
    </row>
    <row r="97" spans="1:16" x14ac:dyDescent="0.35">
      <c r="A97" s="36" t="s">
        <v>246</v>
      </c>
      <c r="B97" s="36" t="s">
        <v>28</v>
      </c>
      <c r="C97" s="36" t="s">
        <v>247</v>
      </c>
      <c r="D97" s="36"/>
      <c r="E97" s="37">
        <v>32874</v>
      </c>
      <c r="F97" s="36"/>
      <c r="G97" s="36" t="s">
        <v>48</v>
      </c>
      <c r="H97" s="36" t="s">
        <v>91</v>
      </c>
      <c r="I97" s="36" t="s">
        <v>64</v>
      </c>
      <c r="J97" s="36" t="s">
        <v>61</v>
      </c>
      <c r="K97" s="39">
        <v>3</v>
      </c>
      <c r="L97" s="39">
        <v>6</v>
      </c>
      <c r="M97" s="39"/>
      <c r="N97" s="39">
        <v>13</v>
      </c>
      <c r="O97" s="39">
        <v>12</v>
      </c>
      <c r="P97" s="39"/>
    </row>
    <row r="98" spans="1:16" x14ac:dyDescent="0.35">
      <c r="A98" s="36" t="s">
        <v>248</v>
      </c>
      <c r="B98" s="36" t="s">
        <v>28</v>
      </c>
      <c r="C98" s="36" t="s">
        <v>249</v>
      </c>
      <c r="D98" s="36"/>
      <c r="E98" s="37">
        <v>33380</v>
      </c>
      <c r="F98" s="36"/>
      <c r="G98" s="36" t="s">
        <v>59</v>
      </c>
      <c r="H98" s="36" t="s">
        <v>69</v>
      </c>
      <c r="I98" s="36" t="s">
        <v>64</v>
      </c>
      <c r="J98" s="36" t="s">
        <v>70</v>
      </c>
      <c r="K98" s="39">
        <v>2</v>
      </c>
      <c r="L98" s="39">
        <v>6</v>
      </c>
      <c r="M98" s="39"/>
      <c r="N98" s="39">
        <v>19</v>
      </c>
      <c r="O98" s="39">
        <v>10</v>
      </c>
      <c r="P98" s="39"/>
    </row>
    <row r="99" spans="1:16" x14ac:dyDescent="0.35">
      <c r="A99" s="36" t="s">
        <v>250</v>
      </c>
      <c r="B99" s="36" t="s">
        <v>28</v>
      </c>
      <c r="C99" s="36" t="s">
        <v>251</v>
      </c>
      <c r="D99" s="36"/>
      <c r="E99" s="37">
        <v>33856</v>
      </c>
      <c r="F99" s="36"/>
      <c r="G99" s="36" t="s">
        <v>48</v>
      </c>
      <c r="H99" s="36" t="s">
        <v>69</v>
      </c>
      <c r="I99" s="36" t="s">
        <v>50</v>
      </c>
      <c r="J99" s="36" t="s">
        <v>61</v>
      </c>
      <c r="K99" s="39">
        <v>6</v>
      </c>
      <c r="L99" s="39">
        <v>6</v>
      </c>
      <c r="M99" s="39"/>
      <c r="N99" s="39">
        <v>15</v>
      </c>
      <c r="O99" s="39">
        <v>13</v>
      </c>
      <c r="P99" s="39"/>
    </row>
    <row r="100" spans="1:16" x14ac:dyDescent="0.35">
      <c r="A100" s="36" t="s">
        <v>252</v>
      </c>
      <c r="B100" s="36" t="s">
        <v>28</v>
      </c>
      <c r="C100" s="36" t="s">
        <v>253</v>
      </c>
      <c r="D100" s="36"/>
      <c r="E100" s="37">
        <v>34179</v>
      </c>
      <c r="F100" s="36"/>
      <c r="G100" s="36" t="s">
        <v>48</v>
      </c>
      <c r="H100" s="36" t="s">
        <v>91</v>
      </c>
      <c r="I100" s="36" t="s">
        <v>55</v>
      </c>
      <c r="J100" s="36" t="s">
        <v>70</v>
      </c>
      <c r="K100" s="39">
        <v>3</v>
      </c>
      <c r="L100" s="39">
        <v>2</v>
      </c>
      <c r="M100" s="39"/>
      <c r="N100" s="39">
        <v>10</v>
      </c>
      <c r="O100" s="39">
        <v>8</v>
      </c>
      <c r="P100" s="39"/>
    </row>
    <row r="101" spans="1:16" x14ac:dyDescent="0.35">
      <c r="A101" s="36" t="s">
        <v>254</v>
      </c>
      <c r="B101" s="36" t="s">
        <v>28</v>
      </c>
      <c r="C101" s="36" t="s">
        <v>255</v>
      </c>
      <c r="D101" s="36"/>
      <c r="E101" s="37">
        <v>34412</v>
      </c>
      <c r="F101" s="36"/>
      <c r="G101" s="36" t="s">
        <v>59</v>
      </c>
      <c r="H101" s="36" t="s">
        <v>60</v>
      </c>
      <c r="I101" s="36" t="s">
        <v>50</v>
      </c>
      <c r="J101" s="36" t="s">
        <v>61</v>
      </c>
      <c r="K101" s="39">
        <v>3</v>
      </c>
      <c r="L101" s="39">
        <v>3</v>
      </c>
      <c r="M101" s="39"/>
      <c r="N101" s="39">
        <v>20</v>
      </c>
      <c r="O101" s="39">
        <v>19</v>
      </c>
      <c r="P101" s="39"/>
    </row>
    <row r="102" spans="1:16" x14ac:dyDescent="0.35">
      <c r="A102" s="36" t="s">
        <v>256</v>
      </c>
      <c r="B102" s="36" t="s">
        <v>28</v>
      </c>
      <c r="C102" s="36" t="s">
        <v>257</v>
      </c>
      <c r="D102" s="36"/>
      <c r="E102" s="37">
        <v>34856</v>
      </c>
      <c r="F102" s="36"/>
      <c r="G102" s="36" t="s">
        <v>59</v>
      </c>
      <c r="H102" s="36" t="s">
        <v>91</v>
      </c>
      <c r="I102" s="36" t="s">
        <v>50</v>
      </c>
      <c r="J102" s="36" t="s">
        <v>61</v>
      </c>
      <c r="K102" s="39">
        <v>3</v>
      </c>
      <c r="L102" s="39">
        <v>4</v>
      </c>
      <c r="M102" s="39"/>
      <c r="N102" s="39">
        <v>15</v>
      </c>
      <c r="O102" s="39">
        <v>13</v>
      </c>
      <c r="P102" s="39"/>
    </row>
    <row r="103" spans="1:16" x14ac:dyDescent="0.35">
      <c r="A103" s="36" t="s">
        <v>258</v>
      </c>
      <c r="B103" s="36" t="s">
        <v>28</v>
      </c>
      <c r="C103" s="36" t="s">
        <v>259</v>
      </c>
      <c r="D103" s="36"/>
      <c r="E103" s="37">
        <v>35361</v>
      </c>
      <c r="F103" s="36"/>
      <c r="G103" s="36" t="s">
        <v>59</v>
      </c>
      <c r="H103" s="36" t="s">
        <v>49</v>
      </c>
      <c r="I103" s="36" t="s">
        <v>64</v>
      </c>
      <c r="J103" s="36" t="s">
        <v>56</v>
      </c>
      <c r="K103" s="39">
        <v>1</v>
      </c>
      <c r="L103" s="39">
        <v>2</v>
      </c>
      <c r="M103" s="39"/>
      <c r="N103" s="39">
        <v>20</v>
      </c>
      <c r="O103" s="39">
        <v>19</v>
      </c>
      <c r="P103" s="39"/>
    </row>
    <row r="104" spans="1:16" x14ac:dyDescent="0.35">
      <c r="A104" s="36" t="s">
        <v>260</v>
      </c>
      <c r="B104" s="36" t="s">
        <v>28</v>
      </c>
      <c r="C104" s="36" t="s">
        <v>261</v>
      </c>
      <c r="D104" s="36"/>
      <c r="E104" s="37">
        <v>35478</v>
      </c>
      <c r="F104" s="36"/>
      <c r="G104" s="36" t="s">
        <v>59</v>
      </c>
      <c r="H104" s="36" t="s">
        <v>54</v>
      </c>
      <c r="I104" s="36" t="s">
        <v>64</v>
      </c>
      <c r="J104" s="36" t="s">
        <v>56</v>
      </c>
      <c r="K104" s="39">
        <v>5</v>
      </c>
      <c r="L104" s="39">
        <v>2</v>
      </c>
      <c r="M104" s="39"/>
      <c r="N104" s="39">
        <v>13</v>
      </c>
      <c r="O104" s="39">
        <v>12</v>
      </c>
      <c r="P104" s="39"/>
    </row>
    <row r="105" spans="1:16" x14ac:dyDescent="0.35">
      <c r="A105" s="36" t="s">
        <v>262</v>
      </c>
      <c r="B105" s="36" t="s">
        <v>28</v>
      </c>
      <c r="C105" s="36" t="s">
        <v>263</v>
      </c>
      <c r="D105" s="36"/>
      <c r="E105" s="37">
        <v>36017</v>
      </c>
      <c r="F105" s="36"/>
      <c r="G105" s="36" t="s">
        <v>48</v>
      </c>
      <c r="H105" s="36" t="s">
        <v>79</v>
      </c>
      <c r="I105" s="36" t="s">
        <v>55</v>
      </c>
      <c r="J105" s="36" t="s">
        <v>61</v>
      </c>
      <c r="K105" s="39">
        <v>6</v>
      </c>
      <c r="L105" s="39">
        <v>7</v>
      </c>
      <c r="M105" s="39"/>
      <c r="N105" s="39">
        <v>19</v>
      </c>
      <c r="O105" s="39">
        <v>10</v>
      </c>
      <c r="P105" s="39"/>
    </row>
    <row r="106" spans="1:16" x14ac:dyDescent="0.35">
      <c r="A106" s="36" t="s">
        <v>264</v>
      </c>
      <c r="B106" s="36" t="s">
        <v>28</v>
      </c>
      <c r="C106" s="36" t="s">
        <v>265</v>
      </c>
      <c r="D106" s="36"/>
      <c r="E106" s="37">
        <v>36254</v>
      </c>
      <c r="F106" s="36"/>
      <c r="G106" s="36" t="s">
        <v>59</v>
      </c>
      <c r="H106" s="36" t="s">
        <v>76</v>
      </c>
      <c r="I106" s="36" t="s">
        <v>50</v>
      </c>
      <c r="J106" s="36" t="s">
        <v>61</v>
      </c>
      <c r="K106" s="39">
        <v>6</v>
      </c>
      <c r="L106" s="39">
        <v>8</v>
      </c>
      <c r="M106" s="39"/>
      <c r="N106" s="39">
        <v>7</v>
      </c>
      <c r="O106" s="39">
        <v>7</v>
      </c>
      <c r="P106" s="39"/>
    </row>
    <row r="107" spans="1:16" x14ac:dyDescent="0.35">
      <c r="A107" s="36" t="s">
        <v>266</v>
      </c>
      <c r="B107" s="36" t="s">
        <v>28</v>
      </c>
      <c r="C107" s="36" t="s">
        <v>267</v>
      </c>
      <c r="D107" s="36"/>
      <c r="E107" s="37">
        <v>36851</v>
      </c>
      <c r="F107" s="36"/>
      <c r="G107" s="36" t="s">
        <v>48</v>
      </c>
      <c r="H107" s="36" t="s">
        <v>79</v>
      </c>
      <c r="I107" s="36" t="s">
        <v>268</v>
      </c>
      <c r="J107" s="36" t="s">
        <v>70</v>
      </c>
      <c r="K107" s="39">
        <v>4</v>
      </c>
      <c r="L107" s="39">
        <v>9</v>
      </c>
      <c r="M107" s="39"/>
      <c r="N107" s="39">
        <v>9</v>
      </c>
      <c r="O107" s="39">
        <v>8</v>
      </c>
      <c r="P107" s="39"/>
    </row>
    <row r="108" spans="1:16" x14ac:dyDescent="0.35">
      <c r="A108" s="36" t="s">
        <v>269</v>
      </c>
      <c r="B108" s="36" t="s">
        <v>28</v>
      </c>
      <c r="C108" s="36" t="s">
        <v>270</v>
      </c>
      <c r="D108" s="36"/>
      <c r="E108" s="37">
        <v>36903</v>
      </c>
      <c r="F108" s="36"/>
      <c r="G108" s="36" t="s">
        <v>48</v>
      </c>
      <c r="H108" s="36" t="s">
        <v>60</v>
      </c>
      <c r="I108" s="36" t="s">
        <v>55</v>
      </c>
      <c r="J108" s="36" t="s">
        <v>61</v>
      </c>
      <c r="K108" s="39">
        <v>3</v>
      </c>
      <c r="L108" s="39">
        <v>7</v>
      </c>
      <c r="M108" s="39"/>
      <c r="N108" s="39">
        <v>11</v>
      </c>
      <c r="O108" s="39">
        <v>10</v>
      </c>
      <c r="P108" s="39"/>
    </row>
    <row r="109" spans="1:16" x14ac:dyDescent="0.35">
      <c r="A109" s="36" t="s">
        <v>271</v>
      </c>
      <c r="B109" s="36" t="s">
        <v>28</v>
      </c>
      <c r="C109" s="36" t="s">
        <v>272</v>
      </c>
      <c r="D109" s="36"/>
      <c r="E109" s="37">
        <v>37437</v>
      </c>
      <c r="F109" s="36"/>
      <c r="G109" s="36" t="s">
        <v>48</v>
      </c>
      <c r="H109" s="36" t="s">
        <v>69</v>
      </c>
      <c r="I109" s="36" t="s">
        <v>50</v>
      </c>
      <c r="J109" s="36" t="s">
        <v>61</v>
      </c>
      <c r="K109" s="39">
        <v>1</v>
      </c>
      <c r="L109" s="39">
        <v>5</v>
      </c>
      <c r="M109" s="39"/>
      <c r="N109" s="39">
        <v>16</v>
      </c>
      <c r="O109" s="39">
        <v>16</v>
      </c>
      <c r="P109" s="39"/>
    </row>
    <row r="110" spans="1:16" x14ac:dyDescent="0.35">
      <c r="A110" s="36" t="s">
        <v>273</v>
      </c>
      <c r="B110" s="36" t="s">
        <v>28</v>
      </c>
      <c r="C110" s="36" t="s">
        <v>274</v>
      </c>
      <c r="D110" s="36"/>
      <c r="E110" s="37">
        <v>37879</v>
      </c>
      <c r="F110" s="36"/>
      <c r="G110" s="36" t="s">
        <v>48</v>
      </c>
      <c r="H110" s="36" t="s">
        <v>54</v>
      </c>
      <c r="I110" s="36" t="s">
        <v>50</v>
      </c>
      <c r="J110" s="36" t="s">
        <v>51</v>
      </c>
      <c r="K110" s="39">
        <v>5</v>
      </c>
      <c r="L110" s="39">
        <v>8</v>
      </c>
      <c r="M110" s="39"/>
      <c r="N110" s="39">
        <v>19</v>
      </c>
      <c r="O110" s="39">
        <v>10</v>
      </c>
      <c r="P110" s="39"/>
    </row>
    <row r="111" spans="1:16" x14ac:dyDescent="0.35">
      <c r="A111" s="36" t="s">
        <v>275</v>
      </c>
      <c r="B111" s="36" t="s">
        <v>28</v>
      </c>
      <c r="C111" s="36" t="s">
        <v>276</v>
      </c>
      <c r="D111" s="36"/>
      <c r="E111" s="37">
        <v>38324</v>
      </c>
      <c r="F111" s="36"/>
      <c r="G111" s="36" t="s">
        <v>48</v>
      </c>
      <c r="H111" s="36" t="s">
        <v>79</v>
      </c>
      <c r="I111" s="36" t="s">
        <v>50</v>
      </c>
      <c r="J111" s="36" t="s">
        <v>61</v>
      </c>
      <c r="K111" s="39">
        <v>5</v>
      </c>
      <c r="L111" s="39">
        <v>7</v>
      </c>
      <c r="M111" s="39"/>
      <c r="N111" s="39">
        <v>26</v>
      </c>
      <c r="O111" s="39">
        <v>24</v>
      </c>
      <c r="P111" s="39"/>
    </row>
    <row r="112" spans="1:16" x14ac:dyDescent="0.35">
      <c r="A112" s="36" t="s">
        <v>277</v>
      </c>
      <c r="B112" s="36" t="s">
        <v>28</v>
      </c>
      <c r="C112" s="36" t="s">
        <v>278</v>
      </c>
      <c r="D112" s="36"/>
      <c r="E112" s="37">
        <v>38492</v>
      </c>
      <c r="F112" s="36"/>
      <c r="G112" s="36" t="s">
        <v>48</v>
      </c>
      <c r="H112" s="36" t="s">
        <v>76</v>
      </c>
      <c r="I112" s="36" t="s">
        <v>55</v>
      </c>
      <c r="J112" s="36" t="s">
        <v>61</v>
      </c>
      <c r="K112" s="39">
        <v>3</v>
      </c>
      <c r="L112" s="39">
        <v>4</v>
      </c>
      <c r="M112" s="39"/>
      <c r="N112" s="39">
        <v>8</v>
      </c>
      <c r="O112" s="39">
        <v>7</v>
      </c>
      <c r="P112" s="39"/>
    </row>
    <row r="113" spans="1:16" x14ac:dyDescent="0.35">
      <c r="A113" s="36" t="s">
        <v>279</v>
      </c>
      <c r="B113" s="36" t="s">
        <v>28</v>
      </c>
      <c r="C113" s="36" t="s">
        <v>280</v>
      </c>
      <c r="D113" s="36"/>
      <c r="E113" s="37">
        <v>38541</v>
      </c>
      <c r="F113" s="36"/>
      <c r="G113" s="36" t="s">
        <v>59</v>
      </c>
      <c r="H113" s="36" t="s">
        <v>69</v>
      </c>
      <c r="I113" s="36" t="s">
        <v>64</v>
      </c>
      <c r="J113" s="36" t="s">
        <v>61</v>
      </c>
      <c r="K113" s="39">
        <v>10</v>
      </c>
      <c r="L113" s="39">
        <v>10</v>
      </c>
      <c r="M113" s="39"/>
      <c r="N113" s="39">
        <v>26</v>
      </c>
      <c r="O113" s="39">
        <v>24</v>
      </c>
      <c r="P113" s="39"/>
    </row>
    <row r="114" spans="1:16" x14ac:dyDescent="0.35">
      <c r="A114" s="36" t="s">
        <v>281</v>
      </c>
      <c r="B114" s="36" t="s">
        <v>28</v>
      </c>
      <c r="C114" s="36" t="s">
        <v>282</v>
      </c>
      <c r="D114" s="36"/>
      <c r="E114" s="37">
        <v>38651</v>
      </c>
      <c r="F114" s="36"/>
      <c r="G114" s="36" t="s">
        <v>48</v>
      </c>
      <c r="H114" s="36" t="s">
        <v>91</v>
      </c>
      <c r="I114" s="36" t="s">
        <v>50</v>
      </c>
      <c r="J114" s="36" t="s">
        <v>61</v>
      </c>
      <c r="K114" s="39">
        <v>6</v>
      </c>
      <c r="L114" s="39">
        <v>8</v>
      </c>
      <c r="M114" s="39"/>
      <c r="N114" s="39">
        <v>27</v>
      </c>
      <c r="O114" s="39">
        <v>25</v>
      </c>
      <c r="P114" s="39"/>
    </row>
    <row r="115" spans="1:16" x14ac:dyDescent="0.35">
      <c r="A115" s="36" t="s">
        <v>100</v>
      </c>
      <c r="B115" s="36" t="s">
        <v>28</v>
      </c>
      <c r="C115" s="36" t="s">
        <v>283</v>
      </c>
      <c r="D115" s="36"/>
      <c r="E115" s="37">
        <v>37658</v>
      </c>
      <c r="F115" s="36"/>
      <c r="G115" s="36" t="s">
        <v>48</v>
      </c>
      <c r="H115" s="36" t="s">
        <v>79</v>
      </c>
      <c r="I115" s="36" t="s">
        <v>50</v>
      </c>
      <c r="J115" s="36" t="s">
        <v>61</v>
      </c>
      <c r="K115" s="39">
        <v>6</v>
      </c>
      <c r="L115" s="39">
        <v>7</v>
      </c>
      <c r="M115" s="39"/>
      <c r="N115" s="39">
        <v>23</v>
      </c>
      <c r="O115" s="39">
        <v>23</v>
      </c>
      <c r="P115" s="39"/>
    </row>
    <row r="116" spans="1:16" x14ac:dyDescent="0.35">
      <c r="A116" s="36" t="s">
        <v>67</v>
      </c>
      <c r="B116" s="36" t="s">
        <v>28</v>
      </c>
      <c r="C116" s="36" t="s">
        <v>284</v>
      </c>
      <c r="D116" s="36"/>
      <c r="E116" s="37">
        <v>34984</v>
      </c>
      <c r="F116" s="36"/>
      <c r="G116" s="36" t="s">
        <v>48</v>
      </c>
      <c r="H116" s="36" t="s">
        <v>79</v>
      </c>
      <c r="I116" s="36" t="s">
        <v>268</v>
      </c>
      <c r="J116" s="36" t="s">
        <v>70</v>
      </c>
      <c r="K116" s="39">
        <v>4</v>
      </c>
      <c r="L116" s="39">
        <v>9</v>
      </c>
      <c r="M116" s="39"/>
      <c r="N116" s="39">
        <v>8</v>
      </c>
      <c r="O116" s="39">
        <v>8</v>
      </c>
      <c r="P116" s="39"/>
    </row>
    <row r="117" spans="1:16" x14ac:dyDescent="0.35">
      <c r="A117" s="36" t="s">
        <v>110</v>
      </c>
      <c r="B117" s="36" t="s">
        <v>28</v>
      </c>
      <c r="C117" s="36" t="s">
        <v>285</v>
      </c>
      <c r="D117" s="36"/>
      <c r="E117" s="37">
        <v>31900</v>
      </c>
      <c r="F117" s="36"/>
      <c r="G117" s="36" t="s">
        <v>48</v>
      </c>
      <c r="H117" s="36" t="s">
        <v>60</v>
      </c>
      <c r="I117" s="36" t="s">
        <v>55</v>
      </c>
      <c r="J117" s="36" t="s">
        <v>61</v>
      </c>
      <c r="K117" s="39">
        <v>3</v>
      </c>
      <c r="L117" s="39">
        <v>7</v>
      </c>
      <c r="M117" s="39"/>
      <c r="N117" s="39">
        <v>19</v>
      </c>
      <c r="O117" s="39">
        <v>18</v>
      </c>
      <c r="P117" s="39"/>
    </row>
    <row r="118" spans="1:16" x14ac:dyDescent="0.35">
      <c r="A118" s="36" t="s">
        <v>286</v>
      </c>
      <c r="B118" s="36" t="s">
        <v>28</v>
      </c>
      <c r="C118" s="36" t="s">
        <v>287</v>
      </c>
      <c r="D118" s="36"/>
      <c r="E118" s="37">
        <v>24336</v>
      </c>
      <c r="F118" s="36"/>
      <c r="G118" s="36" t="s">
        <v>48</v>
      </c>
      <c r="H118" s="36" t="s">
        <v>69</v>
      </c>
      <c r="I118" s="36" t="s">
        <v>50</v>
      </c>
      <c r="J118" s="36" t="s">
        <v>61</v>
      </c>
      <c r="K118" s="39">
        <v>1</v>
      </c>
      <c r="L118" s="39">
        <v>5</v>
      </c>
      <c r="M118" s="39"/>
      <c r="N118" s="39">
        <v>5</v>
      </c>
      <c r="O118" s="39">
        <v>5</v>
      </c>
      <c r="P118" s="39"/>
    </row>
    <row r="119" spans="1:16" x14ac:dyDescent="0.35">
      <c r="A119" s="36" t="s">
        <v>288</v>
      </c>
      <c r="B119" s="36" t="s">
        <v>28</v>
      </c>
      <c r="C119" s="36" t="s">
        <v>289</v>
      </c>
      <c r="D119" s="36"/>
      <c r="E119" s="37">
        <v>28556</v>
      </c>
      <c r="F119" s="36"/>
      <c r="G119" s="36" t="s">
        <v>59</v>
      </c>
      <c r="H119" s="36" t="s">
        <v>60</v>
      </c>
      <c r="I119" s="36" t="s">
        <v>50</v>
      </c>
      <c r="J119" s="36" t="s">
        <v>56</v>
      </c>
      <c r="K119" s="39">
        <v>3</v>
      </c>
      <c r="L119" s="39">
        <v>3</v>
      </c>
      <c r="M119" s="39"/>
      <c r="N119" s="39">
        <v>11</v>
      </c>
      <c r="O119" s="39">
        <v>10</v>
      </c>
      <c r="P119" s="39"/>
    </row>
    <row r="120" spans="1:16" x14ac:dyDescent="0.35">
      <c r="A120" s="36" t="s">
        <v>290</v>
      </c>
      <c r="B120" s="36" t="s">
        <v>28</v>
      </c>
      <c r="C120" s="36" t="s">
        <v>291</v>
      </c>
      <c r="D120" s="36"/>
      <c r="E120" s="37">
        <v>35226</v>
      </c>
      <c r="F120" s="36"/>
      <c r="G120" s="36" t="s">
        <v>59</v>
      </c>
      <c r="H120" s="36" t="s">
        <v>91</v>
      </c>
      <c r="I120" s="36" t="s">
        <v>50</v>
      </c>
      <c r="J120" s="36" t="s">
        <v>61</v>
      </c>
      <c r="K120" s="39">
        <v>3</v>
      </c>
      <c r="L120" s="39">
        <v>4</v>
      </c>
      <c r="M120" s="39"/>
      <c r="N120" s="39">
        <v>6</v>
      </c>
      <c r="O120" s="39">
        <v>6</v>
      </c>
      <c r="P120" s="39"/>
    </row>
    <row r="121" spans="1:16" x14ac:dyDescent="0.35">
      <c r="A121" s="36" t="s">
        <v>292</v>
      </c>
      <c r="B121" s="36" t="s">
        <v>28</v>
      </c>
      <c r="C121" s="36" t="s">
        <v>293</v>
      </c>
      <c r="D121" s="36"/>
      <c r="E121" s="37">
        <v>31141</v>
      </c>
      <c r="F121" s="36"/>
      <c r="G121" s="36" t="s">
        <v>59</v>
      </c>
      <c r="H121" s="36" t="s">
        <v>49</v>
      </c>
      <c r="I121" s="36" t="s">
        <v>50</v>
      </c>
      <c r="J121" s="36" t="s">
        <v>61</v>
      </c>
      <c r="K121" s="39">
        <v>1</v>
      </c>
      <c r="L121" s="39">
        <v>4</v>
      </c>
      <c r="M121" s="39"/>
      <c r="N121" s="39">
        <v>14</v>
      </c>
      <c r="O121" s="39">
        <v>8</v>
      </c>
      <c r="P121" s="39"/>
    </row>
    <row r="122" spans="1:16" x14ac:dyDescent="0.35">
      <c r="A122" s="36" t="s">
        <v>294</v>
      </c>
      <c r="B122" s="36" t="s">
        <v>28</v>
      </c>
      <c r="C122" s="36" t="s">
        <v>295</v>
      </c>
      <c r="D122" s="36"/>
      <c r="E122" s="37">
        <v>37845</v>
      </c>
      <c r="F122" s="36"/>
      <c r="G122" s="36" t="s">
        <v>59</v>
      </c>
      <c r="H122" s="36" t="s">
        <v>54</v>
      </c>
      <c r="I122" s="36" t="s">
        <v>64</v>
      </c>
      <c r="J122" s="36" t="s">
        <v>56</v>
      </c>
      <c r="K122" s="39">
        <v>5</v>
      </c>
      <c r="L122" s="39">
        <v>4</v>
      </c>
      <c r="M122" s="39"/>
      <c r="N122" s="39">
        <v>13</v>
      </c>
      <c r="O122" s="39">
        <v>5</v>
      </c>
      <c r="P122" s="39"/>
    </row>
    <row r="123" spans="1:16" x14ac:dyDescent="0.35">
      <c r="A123" s="36" t="s">
        <v>296</v>
      </c>
      <c r="B123" s="36" t="s">
        <v>28</v>
      </c>
      <c r="C123" s="36" t="s">
        <v>297</v>
      </c>
      <c r="D123" s="36"/>
      <c r="E123" s="37">
        <v>27047</v>
      </c>
      <c r="F123" s="36"/>
      <c r="G123" s="36" t="s">
        <v>59</v>
      </c>
      <c r="H123" s="36" t="s">
        <v>76</v>
      </c>
      <c r="I123" s="36" t="s">
        <v>55</v>
      </c>
      <c r="J123" s="36" t="s">
        <v>61</v>
      </c>
      <c r="K123" s="39">
        <v>6</v>
      </c>
      <c r="L123" s="39">
        <v>8</v>
      </c>
      <c r="M123" s="39"/>
      <c r="N123" s="39">
        <v>14</v>
      </c>
      <c r="O123" s="39">
        <v>6</v>
      </c>
      <c r="P123" s="39"/>
    </row>
    <row r="124" spans="1:16" x14ac:dyDescent="0.35">
      <c r="A124" s="36" t="s">
        <v>298</v>
      </c>
      <c r="B124" s="36" t="s">
        <v>28</v>
      </c>
      <c r="C124" s="36" t="s">
        <v>299</v>
      </c>
      <c r="D124" s="36"/>
      <c r="E124" s="37">
        <v>30248</v>
      </c>
      <c r="F124" s="36"/>
      <c r="G124" s="36" t="s">
        <v>59</v>
      </c>
      <c r="H124" s="36" t="s">
        <v>49</v>
      </c>
      <c r="I124" s="36" t="s">
        <v>64</v>
      </c>
      <c r="J124" s="36" t="s">
        <v>61</v>
      </c>
      <c r="K124" s="39">
        <v>4</v>
      </c>
      <c r="L124" s="39">
        <v>5</v>
      </c>
      <c r="M124" s="39"/>
      <c r="N124" s="39">
        <v>12</v>
      </c>
      <c r="O124" s="39">
        <v>6</v>
      </c>
      <c r="P124" s="39"/>
    </row>
    <row r="125" spans="1:16" x14ac:dyDescent="0.35">
      <c r="A125" s="36" t="s">
        <v>300</v>
      </c>
      <c r="B125" s="36" t="s">
        <v>28</v>
      </c>
      <c r="C125" s="36" t="s">
        <v>301</v>
      </c>
      <c r="D125" s="36"/>
      <c r="E125" s="37">
        <v>23197</v>
      </c>
      <c r="F125" s="36"/>
      <c r="G125" s="36" t="s">
        <v>59</v>
      </c>
      <c r="H125" s="36" t="s">
        <v>69</v>
      </c>
      <c r="I125" s="36" t="s">
        <v>50</v>
      </c>
      <c r="J125" s="36" t="s">
        <v>70</v>
      </c>
      <c r="K125" s="39">
        <v>2</v>
      </c>
      <c r="L125" s="39">
        <v>7</v>
      </c>
      <c r="M125" s="39"/>
      <c r="N125" s="39">
        <v>14</v>
      </c>
      <c r="O125" s="39">
        <v>8</v>
      </c>
      <c r="P125" s="39"/>
    </row>
    <row r="126" spans="1:16" x14ac:dyDescent="0.35">
      <c r="A126" s="36" t="s">
        <v>302</v>
      </c>
      <c r="B126" s="36" t="s">
        <v>28</v>
      </c>
      <c r="C126" s="36" t="s">
        <v>303</v>
      </c>
      <c r="D126" s="36"/>
      <c r="E126" s="37">
        <v>36578</v>
      </c>
      <c r="F126" s="36"/>
      <c r="G126" s="36" t="s">
        <v>59</v>
      </c>
      <c r="H126" s="36" t="s">
        <v>69</v>
      </c>
      <c r="I126" s="36" t="s">
        <v>50</v>
      </c>
      <c r="J126" s="36" t="s">
        <v>51</v>
      </c>
      <c r="K126" s="39">
        <v>4</v>
      </c>
      <c r="L126" s="39">
        <v>2</v>
      </c>
      <c r="M126" s="39"/>
      <c r="N126" s="39">
        <v>13</v>
      </c>
      <c r="O126" s="39">
        <v>5</v>
      </c>
      <c r="P126" s="39"/>
    </row>
    <row r="127" spans="1:16" x14ac:dyDescent="0.35">
      <c r="A127" s="36" t="s">
        <v>304</v>
      </c>
      <c r="B127" s="36" t="s">
        <v>28</v>
      </c>
      <c r="C127" s="36" t="s">
        <v>305</v>
      </c>
      <c r="D127" s="36"/>
      <c r="E127" s="37">
        <v>27638</v>
      </c>
      <c r="F127" s="36"/>
      <c r="G127" s="36" t="s">
        <v>59</v>
      </c>
      <c r="H127" s="36" t="s">
        <v>76</v>
      </c>
      <c r="I127" s="36" t="s">
        <v>55</v>
      </c>
      <c r="J127" s="36" t="s">
        <v>61</v>
      </c>
      <c r="K127" s="39">
        <v>3</v>
      </c>
      <c r="L127" s="39">
        <v>3</v>
      </c>
      <c r="M127" s="39"/>
      <c r="N127" s="39">
        <v>14</v>
      </c>
      <c r="O127" s="39">
        <v>6</v>
      </c>
      <c r="P127" s="39"/>
    </row>
    <row r="128" spans="1:16" x14ac:dyDescent="0.35">
      <c r="A128" s="36" t="s">
        <v>306</v>
      </c>
      <c r="B128" s="36" t="s">
        <v>28</v>
      </c>
      <c r="C128" s="36" t="s">
        <v>307</v>
      </c>
      <c r="D128" s="36"/>
      <c r="E128" s="37">
        <v>33944</v>
      </c>
      <c r="F128" s="36"/>
      <c r="G128" s="36" t="s">
        <v>59</v>
      </c>
      <c r="H128" s="36" t="s">
        <v>79</v>
      </c>
      <c r="I128" s="36" t="s">
        <v>50</v>
      </c>
      <c r="J128" s="36" t="s">
        <v>61</v>
      </c>
      <c r="K128" s="39">
        <v>3</v>
      </c>
      <c r="L128" s="39">
        <v>4</v>
      </c>
      <c r="M128" s="39"/>
      <c r="N128" s="39">
        <v>12</v>
      </c>
      <c r="O128" s="39">
        <v>6</v>
      </c>
      <c r="P128" s="39"/>
    </row>
    <row r="129" spans="1:16" x14ac:dyDescent="0.35">
      <c r="A129" s="36" t="s">
        <v>308</v>
      </c>
      <c r="B129" s="36" t="s">
        <v>28</v>
      </c>
      <c r="C129" s="36" t="s">
        <v>309</v>
      </c>
      <c r="D129" s="36"/>
      <c r="E129" s="37">
        <v>26005</v>
      </c>
      <c r="F129" s="36"/>
      <c r="G129" s="36" t="s">
        <v>59</v>
      </c>
      <c r="H129" s="36" t="s">
        <v>79</v>
      </c>
      <c r="I129" s="36" t="s">
        <v>55</v>
      </c>
      <c r="J129" s="36" t="s">
        <v>61</v>
      </c>
      <c r="K129" s="39">
        <v>6</v>
      </c>
      <c r="L129" s="39">
        <v>8</v>
      </c>
      <c r="M129" s="39"/>
      <c r="N129" s="39">
        <v>9</v>
      </c>
      <c r="O129" s="39">
        <v>8</v>
      </c>
      <c r="P129" s="39"/>
    </row>
    <row r="130" spans="1:16" x14ac:dyDescent="0.35">
      <c r="A130" s="36" t="s">
        <v>310</v>
      </c>
      <c r="B130" s="36" t="s">
        <v>28</v>
      </c>
      <c r="C130" s="36" t="s">
        <v>311</v>
      </c>
      <c r="D130" s="36"/>
      <c r="E130" s="37">
        <v>29746</v>
      </c>
      <c r="F130" s="36"/>
      <c r="G130" s="36" t="s">
        <v>59</v>
      </c>
      <c r="H130" s="36" t="s">
        <v>60</v>
      </c>
      <c r="I130" s="36" t="s">
        <v>50</v>
      </c>
      <c r="J130" s="36" t="s">
        <v>61</v>
      </c>
      <c r="K130" s="39">
        <v>6</v>
      </c>
      <c r="L130" s="39">
        <v>7</v>
      </c>
      <c r="M130" s="39"/>
      <c r="N130" s="39">
        <v>32</v>
      </c>
      <c r="O130" s="39">
        <v>31</v>
      </c>
      <c r="P130" s="39"/>
    </row>
    <row r="131" spans="1:16" x14ac:dyDescent="0.35">
      <c r="A131" s="36" t="s">
        <v>312</v>
      </c>
      <c r="B131" s="36" t="s">
        <v>28</v>
      </c>
      <c r="C131" s="36" t="s">
        <v>313</v>
      </c>
      <c r="D131" s="36"/>
      <c r="E131" s="37">
        <v>21943</v>
      </c>
      <c r="F131" s="36"/>
      <c r="G131" s="36" t="s">
        <v>59</v>
      </c>
      <c r="H131" s="36" t="s">
        <v>54</v>
      </c>
      <c r="I131" s="36" t="s">
        <v>50</v>
      </c>
      <c r="J131" s="36" t="s">
        <v>56</v>
      </c>
      <c r="K131" s="39">
        <v>2</v>
      </c>
      <c r="L131" s="39">
        <v>2</v>
      </c>
      <c r="M131" s="39"/>
      <c r="N131" s="39">
        <v>3</v>
      </c>
      <c r="O131" s="39">
        <v>2</v>
      </c>
      <c r="P131" s="39"/>
    </row>
    <row r="132" spans="1:16" x14ac:dyDescent="0.35">
      <c r="A132" s="36" t="s">
        <v>314</v>
      </c>
      <c r="B132" s="36" t="s">
        <v>28</v>
      </c>
      <c r="C132" s="36" t="s">
        <v>315</v>
      </c>
      <c r="D132" s="36"/>
      <c r="E132" s="37">
        <v>38184</v>
      </c>
      <c r="F132" s="36"/>
      <c r="G132" s="36" t="s">
        <v>59</v>
      </c>
      <c r="H132" s="36" t="s">
        <v>76</v>
      </c>
      <c r="I132" s="36" t="s">
        <v>64</v>
      </c>
      <c r="J132" s="36" t="s">
        <v>61</v>
      </c>
      <c r="K132" s="39">
        <v>6</v>
      </c>
      <c r="L132" s="39">
        <v>8</v>
      </c>
      <c r="M132" s="39"/>
      <c r="N132" s="39">
        <v>23</v>
      </c>
      <c r="O132" s="39">
        <v>22</v>
      </c>
      <c r="P132" s="39"/>
    </row>
    <row r="133" spans="1:16" x14ac:dyDescent="0.35">
      <c r="A133" s="36" t="s">
        <v>316</v>
      </c>
      <c r="B133" s="36" t="s">
        <v>28</v>
      </c>
      <c r="C133" s="36" t="s">
        <v>317</v>
      </c>
      <c r="D133" s="36"/>
      <c r="E133" s="37">
        <v>25509</v>
      </c>
      <c r="F133" s="36"/>
      <c r="G133" s="36" t="s">
        <v>59</v>
      </c>
      <c r="H133" s="36" t="s">
        <v>73</v>
      </c>
      <c r="I133" s="36" t="s">
        <v>50</v>
      </c>
      <c r="J133" s="36" t="s">
        <v>70</v>
      </c>
      <c r="K133" s="39">
        <v>7</v>
      </c>
      <c r="L133" s="39">
        <v>9</v>
      </c>
      <c r="M133" s="39"/>
      <c r="N133" s="39">
        <v>23</v>
      </c>
      <c r="O133" s="39">
        <v>23</v>
      </c>
      <c r="P133" s="39"/>
    </row>
    <row r="134" spans="1:16" x14ac:dyDescent="0.35">
      <c r="A134" s="36" t="s">
        <v>318</v>
      </c>
      <c r="B134" s="36" t="s">
        <v>28</v>
      </c>
      <c r="C134" s="36" t="s">
        <v>319</v>
      </c>
      <c r="D134" s="36"/>
      <c r="E134" s="37">
        <v>32983</v>
      </c>
      <c r="F134" s="36"/>
      <c r="G134" s="36" t="s">
        <v>59</v>
      </c>
      <c r="H134" s="36" t="s">
        <v>54</v>
      </c>
      <c r="I134" s="36" t="s">
        <v>55</v>
      </c>
      <c r="J134" s="36" t="s">
        <v>70</v>
      </c>
      <c r="K134" s="39">
        <v>2</v>
      </c>
      <c r="L134" s="39">
        <v>1</v>
      </c>
      <c r="M134" s="39"/>
      <c r="N134" s="39">
        <v>35</v>
      </c>
      <c r="O134" s="39">
        <v>34</v>
      </c>
      <c r="P134" s="39"/>
    </row>
    <row r="135" spans="1:16" x14ac:dyDescent="0.35">
      <c r="A135" s="36" t="s">
        <v>320</v>
      </c>
      <c r="B135" s="36" t="s">
        <v>28</v>
      </c>
      <c r="C135" s="36" t="s">
        <v>321</v>
      </c>
      <c r="D135" s="36"/>
      <c r="E135" s="37">
        <v>28484</v>
      </c>
      <c r="F135" s="36"/>
      <c r="G135" s="36" t="s">
        <v>59</v>
      </c>
      <c r="H135" s="36" t="s">
        <v>69</v>
      </c>
      <c r="I135" s="36" t="s">
        <v>50</v>
      </c>
      <c r="J135" s="36" t="s">
        <v>61</v>
      </c>
      <c r="K135" s="39">
        <v>5</v>
      </c>
      <c r="L135" s="39">
        <v>9</v>
      </c>
      <c r="M135" s="39"/>
      <c r="N135" s="39">
        <v>16</v>
      </c>
      <c r="O135" s="39">
        <v>15</v>
      </c>
      <c r="P135" s="39"/>
    </row>
    <row r="136" spans="1:16" x14ac:dyDescent="0.35">
      <c r="A136" s="36" t="s">
        <v>322</v>
      </c>
      <c r="B136" s="36" t="s">
        <v>28</v>
      </c>
      <c r="C136" s="36" t="s">
        <v>323</v>
      </c>
      <c r="D136" s="36"/>
      <c r="E136" s="37">
        <v>35960</v>
      </c>
      <c r="F136" s="36"/>
      <c r="G136" s="36" t="s">
        <v>59</v>
      </c>
      <c r="H136" s="36" t="s">
        <v>69</v>
      </c>
      <c r="I136" s="36" t="s">
        <v>64</v>
      </c>
      <c r="J136" s="36" t="s">
        <v>51</v>
      </c>
      <c r="K136" s="39">
        <v>2</v>
      </c>
      <c r="L136" s="39">
        <v>6</v>
      </c>
      <c r="M136" s="39"/>
      <c r="N136" s="39">
        <v>15</v>
      </c>
      <c r="O136" s="39">
        <v>14</v>
      </c>
      <c r="P136"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A35F-577A-42C5-9CB1-95CD5EEF04D2}">
  <dimension ref="A1:P71"/>
  <sheetViews>
    <sheetView workbookViewId="0"/>
  </sheetViews>
  <sheetFormatPr defaultColWidth="8.5" defaultRowHeight="20.149999999999999" customHeight="1" x14ac:dyDescent="0.35"/>
  <cols>
    <col min="1" max="1" width="14.5" style="41" customWidth="1"/>
    <col min="2" max="2" width="17.5" style="41" customWidth="1"/>
    <col min="3" max="3" width="14.58203125" style="41" customWidth="1"/>
    <col min="4" max="4" width="63.83203125" style="41" bestFit="1" customWidth="1"/>
    <col min="5" max="5" width="12.58203125" style="41" customWidth="1"/>
    <col min="6" max="6" width="9.75" style="41" customWidth="1"/>
    <col min="7" max="7" width="19.58203125" style="41" customWidth="1"/>
    <col min="8" max="8" width="48.25" style="43" customWidth="1"/>
    <col min="9" max="9" width="32.58203125" style="41" customWidth="1"/>
    <col min="10" max="10" width="19.5" style="42" customWidth="1"/>
    <col min="11" max="11" width="33.25" style="41" customWidth="1"/>
    <col min="12" max="12" width="32.33203125" style="41" customWidth="1"/>
    <col min="13" max="13" width="18.33203125" style="41" customWidth="1"/>
    <col min="14" max="14" width="14.08203125" style="41" customWidth="1"/>
    <col min="15" max="15" width="15.33203125" style="41" customWidth="1"/>
    <col min="16" max="16" width="10.83203125" style="41" customWidth="1"/>
    <col min="17" max="17" width="10.75" style="41" customWidth="1"/>
    <col min="18" max="16384" width="8.5" style="41"/>
  </cols>
  <sheetData>
    <row r="1" spans="1:16" ht="20.149999999999999" customHeight="1" x14ac:dyDescent="0.35">
      <c r="A1" s="41" t="s">
        <v>31</v>
      </c>
      <c r="B1" s="41" t="s">
        <v>4</v>
      </c>
      <c r="C1" s="41" t="s">
        <v>32</v>
      </c>
      <c r="D1" s="41" t="s">
        <v>33</v>
      </c>
      <c r="E1" s="42" t="s">
        <v>34</v>
      </c>
      <c r="F1" s="41" t="s">
        <v>35</v>
      </c>
      <c r="G1" s="43" t="s">
        <v>36</v>
      </c>
      <c r="H1" s="43" t="s">
        <v>37</v>
      </c>
      <c r="I1" s="41" t="s">
        <v>38</v>
      </c>
      <c r="J1" s="43" t="s">
        <v>39</v>
      </c>
      <c r="K1" s="41" t="s">
        <v>40</v>
      </c>
      <c r="L1" s="41" t="s">
        <v>41</v>
      </c>
      <c r="M1" s="41" t="s">
        <v>42</v>
      </c>
      <c r="N1" s="44" t="s">
        <v>43</v>
      </c>
      <c r="O1" s="44" t="s">
        <v>44</v>
      </c>
      <c r="P1" s="44" t="s">
        <v>45</v>
      </c>
    </row>
    <row r="2" spans="1:16" ht="20.149999999999999" customHeight="1" x14ac:dyDescent="0.35">
      <c r="A2" s="8" t="s">
        <v>46</v>
      </c>
      <c r="B2" s="8" t="s">
        <v>24</v>
      </c>
      <c r="C2" s="8" t="s">
        <v>47</v>
      </c>
      <c r="D2" s="45" t="s">
        <v>324</v>
      </c>
      <c r="E2" s="46">
        <v>23780</v>
      </c>
      <c r="F2" s="8"/>
      <c r="G2" s="47" t="s">
        <v>48</v>
      </c>
      <c r="H2" s="8" t="s">
        <v>49</v>
      </c>
      <c r="I2" s="8" t="s">
        <v>50</v>
      </c>
      <c r="J2" s="47" t="s">
        <v>51</v>
      </c>
      <c r="K2" s="8">
        <v>2</v>
      </c>
      <c r="L2" s="8">
        <v>3</v>
      </c>
      <c r="M2" s="8">
        <f>HMP_Belmarsh[[#This Row],[Optimism at end (1(bad)-10(good))]]-HMP_Belmarsh[[#This Row],[Optimism at start (1(bad)-10(good))]]</f>
        <v>1</v>
      </c>
      <c r="N2" s="8">
        <v>8</v>
      </c>
      <c r="O2" s="8">
        <v>7</v>
      </c>
      <c r="P2" s="8">
        <f>HMP_Belmarsh[[#This Row],[Hours booked]]-HMP_Belmarsh[[#This Row],[Hours Attended]]</f>
        <v>1</v>
      </c>
    </row>
    <row r="3" spans="1:16" ht="20.149999999999999" customHeight="1" x14ac:dyDescent="0.35">
      <c r="A3" s="8" t="s">
        <v>52</v>
      </c>
      <c r="B3" s="8" t="s">
        <v>24</v>
      </c>
      <c r="C3" s="8" t="s">
        <v>53</v>
      </c>
      <c r="D3" s="45" t="s">
        <v>325</v>
      </c>
      <c r="E3" s="46">
        <v>24311</v>
      </c>
      <c r="F3" s="8"/>
      <c r="G3" s="47" t="s">
        <v>48</v>
      </c>
      <c r="H3" s="8" t="s">
        <v>54</v>
      </c>
      <c r="I3" s="47" t="s">
        <v>55</v>
      </c>
      <c r="J3" s="47" t="s">
        <v>56</v>
      </c>
      <c r="K3" s="8">
        <v>3</v>
      </c>
      <c r="L3" s="8">
        <v>3</v>
      </c>
      <c r="M3" s="8">
        <f>HMP_Belmarsh[[#This Row],[Optimism at end (1(bad)-10(good))]]-HMP_Belmarsh[[#This Row],[Optimism at start (1(bad)-10(good))]]</f>
        <v>0</v>
      </c>
      <c r="N3" s="8">
        <v>26</v>
      </c>
      <c r="O3" s="8">
        <v>24</v>
      </c>
      <c r="P3" s="8">
        <f>HMP_Belmarsh[[#This Row],[Hours booked]]-HMP_Belmarsh[[#This Row],[Hours Attended]]</f>
        <v>2</v>
      </c>
    </row>
    <row r="4" spans="1:16" ht="20.149999999999999" customHeight="1" x14ac:dyDescent="0.35">
      <c r="A4" s="8" t="s">
        <v>57</v>
      </c>
      <c r="B4" s="8" t="s">
        <v>24</v>
      </c>
      <c r="C4" s="8" t="s">
        <v>58</v>
      </c>
      <c r="D4" s="45" t="s">
        <v>326</v>
      </c>
      <c r="E4" s="46">
        <v>24790</v>
      </c>
      <c r="F4" s="8"/>
      <c r="G4" s="47" t="s">
        <v>59</v>
      </c>
      <c r="H4" s="8" t="s">
        <v>60</v>
      </c>
      <c r="I4" s="8" t="s">
        <v>50</v>
      </c>
      <c r="J4" s="47" t="s">
        <v>61</v>
      </c>
      <c r="K4" s="8">
        <v>2</v>
      </c>
      <c r="L4" s="8">
        <v>2</v>
      </c>
      <c r="M4" s="8">
        <f>HMP_Belmarsh[[#This Row],[Optimism at end (1(bad)-10(good))]]-HMP_Belmarsh[[#This Row],[Optimism at start (1(bad)-10(good))]]</f>
        <v>0</v>
      </c>
      <c r="N4" s="8">
        <v>4</v>
      </c>
      <c r="O4" s="8">
        <v>3</v>
      </c>
      <c r="P4" s="8">
        <f>HMP_Belmarsh[[#This Row],[Hours booked]]-HMP_Belmarsh[[#This Row],[Hours Attended]]</f>
        <v>1</v>
      </c>
    </row>
    <row r="5" spans="1:16" ht="20.149999999999999" customHeight="1" x14ac:dyDescent="0.35">
      <c r="A5" s="8" t="s">
        <v>62</v>
      </c>
      <c r="B5" s="8" t="s">
        <v>24</v>
      </c>
      <c r="C5" s="8" t="s">
        <v>63</v>
      </c>
      <c r="D5" s="45" t="s">
        <v>327</v>
      </c>
      <c r="E5" s="46">
        <v>24958</v>
      </c>
      <c r="F5" s="8"/>
      <c r="G5" s="47" t="s">
        <v>48</v>
      </c>
      <c r="H5" s="8" t="s">
        <v>60</v>
      </c>
      <c r="I5" s="8" t="s">
        <v>64</v>
      </c>
      <c r="J5" s="47" t="s">
        <v>56</v>
      </c>
      <c r="K5" s="8">
        <v>5</v>
      </c>
      <c r="L5" s="8">
        <v>6</v>
      </c>
      <c r="M5" s="8">
        <f>HMP_Belmarsh[[#This Row],[Optimism at end (1(bad)-10(good))]]-HMP_Belmarsh[[#This Row],[Optimism at start (1(bad)-10(good))]]</f>
        <v>1</v>
      </c>
      <c r="N5" s="8">
        <v>27</v>
      </c>
      <c r="O5" s="8">
        <v>25</v>
      </c>
      <c r="P5" s="8">
        <f>HMP_Belmarsh[[#This Row],[Hours booked]]-HMP_Belmarsh[[#This Row],[Hours Attended]]</f>
        <v>2</v>
      </c>
    </row>
    <row r="6" spans="1:16" ht="20.149999999999999" customHeight="1" x14ac:dyDescent="0.35">
      <c r="A6" s="8" t="s">
        <v>65</v>
      </c>
      <c r="B6" s="8" t="s">
        <v>24</v>
      </c>
      <c r="C6" s="8" t="s">
        <v>66</v>
      </c>
      <c r="D6" s="45" t="s">
        <v>328</v>
      </c>
      <c r="E6" s="46">
        <v>25539</v>
      </c>
      <c r="F6" s="8"/>
      <c r="G6" s="47" t="s">
        <v>59</v>
      </c>
      <c r="H6" s="8" t="s">
        <v>49</v>
      </c>
      <c r="I6" s="8" t="s">
        <v>64</v>
      </c>
      <c r="J6" s="47" t="s">
        <v>61</v>
      </c>
      <c r="K6" s="8">
        <v>4</v>
      </c>
      <c r="L6" s="8">
        <v>5</v>
      </c>
      <c r="M6" s="8">
        <f>HMP_Belmarsh[[#This Row],[Optimism at end (1(bad)-10(good))]]-HMP_Belmarsh[[#This Row],[Optimism at start (1(bad)-10(good))]]</f>
        <v>1</v>
      </c>
      <c r="N6" s="8">
        <v>9</v>
      </c>
      <c r="O6" s="8">
        <v>8</v>
      </c>
      <c r="P6" s="8">
        <f>HMP_Belmarsh[[#This Row],[Hours booked]]-HMP_Belmarsh[[#This Row],[Hours Attended]]</f>
        <v>1</v>
      </c>
    </row>
    <row r="7" spans="1:16" ht="20.149999999999999" customHeight="1" x14ac:dyDescent="0.35">
      <c r="A7" s="8" t="s">
        <v>67</v>
      </c>
      <c r="B7" s="8" t="s">
        <v>24</v>
      </c>
      <c r="C7" s="8" t="s">
        <v>68</v>
      </c>
      <c r="D7" s="45" t="s">
        <v>329</v>
      </c>
      <c r="E7" s="46">
        <v>25830</v>
      </c>
      <c r="F7" s="8"/>
      <c r="G7" s="47" t="s">
        <v>59</v>
      </c>
      <c r="H7" s="8" t="s">
        <v>69</v>
      </c>
      <c r="I7" s="8" t="s">
        <v>50</v>
      </c>
      <c r="J7" s="47" t="s">
        <v>70</v>
      </c>
      <c r="K7" s="8">
        <v>2</v>
      </c>
      <c r="L7" s="8">
        <v>7</v>
      </c>
      <c r="M7" s="8">
        <f>HMP_Belmarsh[[#This Row],[Optimism at end (1(bad)-10(good))]]-HMP_Belmarsh[[#This Row],[Optimism at start (1(bad)-10(good))]]</f>
        <v>5</v>
      </c>
      <c r="N7" s="8">
        <v>32</v>
      </c>
      <c r="O7" s="8">
        <v>31</v>
      </c>
      <c r="P7" s="8">
        <f>HMP_Belmarsh[[#This Row],[Hours booked]]-HMP_Belmarsh[[#This Row],[Hours Attended]]</f>
        <v>1</v>
      </c>
    </row>
    <row r="8" spans="1:16" ht="20.149999999999999" customHeight="1" x14ac:dyDescent="0.35">
      <c r="A8" s="8" t="s">
        <v>71</v>
      </c>
      <c r="B8" s="8" t="s">
        <v>24</v>
      </c>
      <c r="C8" s="8" t="s">
        <v>72</v>
      </c>
      <c r="D8" s="45" t="s">
        <v>330</v>
      </c>
      <c r="E8" s="46">
        <v>25995</v>
      </c>
      <c r="F8" s="8"/>
      <c r="G8" s="47" t="s">
        <v>48</v>
      </c>
      <c r="H8" s="8" t="s">
        <v>73</v>
      </c>
      <c r="I8" s="8" t="s">
        <v>64</v>
      </c>
      <c r="J8" s="47" t="s">
        <v>56</v>
      </c>
      <c r="K8" s="8">
        <v>2</v>
      </c>
      <c r="L8" s="8">
        <v>2</v>
      </c>
      <c r="M8" s="8">
        <f>HMP_Belmarsh[[#This Row],[Optimism at end (1(bad)-10(good))]]-HMP_Belmarsh[[#This Row],[Optimism at start (1(bad)-10(good))]]</f>
        <v>0</v>
      </c>
      <c r="N8" s="8">
        <v>23</v>
      </c>
      <c r="O8" s="8">
        <v>23</v>
      </c>
      <c r="P8" s="8">
        <f>HMP_Belmarsh[[#This Row],[Hours booked]]-HMP_Belmarsh[[#This Row],[Hours Attended]]</f>
        <v>0</v>
      </c>
    </row>
    <row r="9" spans="1:16" ht="20.149999999999999" customHeight="1" x14ac:dyDescent="0.35">
      <c r="A9" s="8" t="s">
        <v>74</v>
      </c>
      <c r="B9" s="8" t="s">
        <v>24</v>
      </c>
      <c r="C9" s="8" t="s">
        <v>75</v>
      </c>
      <c r="D9" s="45" t="s">
        <v>331</v>
      </c>
      <c r="E9" s="46">
        <v>26476</v>
      </c>
      <c r="F9" s="8"/>
      <c r="G9" s="47" t="s">
        <v>48</v>
      </c>
      <c r="H9" s="8" t="s">
        <v>76</v>
      </c>
      <c r="I9" s="8" t="s">
        <v>64</v>
      </c>
      <c r="J9" s="47" t="s">
        <v>56</v>
      </c>
      <c r="K9" s="8">
        <v>6</v>
      </c>
      <c r="L9" s="8">
        <v>7</v>
      </c>
      <c r="M9" s="8">
        <f>HMP_Belmarsh[[#This Row],[Optimism at end (1(bad)-10(good))]]-HMP_Belmarsh[[#This Row],[Optimism at start (1(bad)-10(good))]]</f>
        <v>1</v>
      </c>
      <c r="N9" s="8">
        <v>8</v>
      </c>
      <c r="O9" s="8">
        <v>8</v>
      </c>
      <c r="P9" s="8">
        <f>HMP_Belmarsh[[#This Row],[Hours booked]]-HMP_Belmarsh[[#This Row],[Hours Attended]]</f>
        <v>0</v>
      </c>
    </row>
    <row r="10" spans="1:16" ht="20.149999999999999" customHeight="1" x14ac:dyDescent="0.35">
      <c r="A10" s="8" t="s">
        <v>77</v>
      </c>
      <c r="B10" s="8" t="s">
        <v>24</v>
      </c>
      <c r="C10" s="8" t="s">
        <v>78</v>
      </c>
      <c r="D10" s="45" t="s">
        <v>332</v>
      </c>
      <c r="E10" s="46">
        <v>26675</v>
      </c>
      <c r="F10" s="8"/>
      <c r="G10" s="47" t="s">
        <v>48</v>
      </c>
      <c r="H10" s="8" t="s">
        <v>79</v>
      </c>
      <c r="I10" s="8" t="s">
        <v>64</v>
      </c>
      <c r="J10" s="47" t="s">
        <v>61</v>
      </c>
      <c r="K10" s="8">
        <v>4</v>
      </c>
      <c r="L10" s="8">
        <v>4</v>
      </c>
      <c r="M10" s="8">
        <f>HMP_Belmarsh[[#This Row],[Optimism at end (1(bad)-10(good))]]-HMP_Belmarsh[[#This Row],[Optimism at start (1(bad)-10(good))]]</f>
        <v>0</v>
      </c>
      <c r="N10" s="8">
        <v>19</v>
      </c>
      <c r="O10" s="8">
        <v>18</v>
      </c>
      <c r="P10" s="8">
        <f>HMP_Belmarsh[[#This Row],[Hours booked]]-HMP_Belmarsh[[#This Row],[Hours Attended]]</f>
        <v>1</v>
      </c>
    </row>
    <row r="11" spans="1:16" ht="20.149999999999999" customHeight="1" x14ac:dyDescent="0.35">
      <c r="A11" s="8" t="s">
        <v>80</v>
      </c>
      <c r="B11" s="8" t="s">
        <v>24</v>
      </c>
      <c r="C11" s="8" t="s">
        <v>81</v>
      </c>
      <c r="D11" s="45" t="s">
        <v>333</v>
      </c>
      <c r="E11" s="46">
        <v>27310</v>
      </c>
      <c r="F11" s="8"/>
      <c r="G11" s="47" t="s">
        <v>59</v>
      </c>
      <c r="H11" s="8" t="s">
        <v>69</v>
      </c>
      <c r="I11" s="8" t="s">
        <v>50</v>
      </c>
      <c r="J11" s="47" t="s">
        <v>51</v>
      </c>
      <c r="K11" s="8">
        <v>4</v>
      </c>
      <c r="L11" s="8">
        <v>2</v>
      </c>
      <c r="M11" s="8">
        <f>HMP_Belmarsh[[#This Row],[Optimism at end (1(bad)-10(good))]]-HMP_Belmarsh[[#This Row],[Optimism at start (1(bad)-10(good))]]</f>
        <v>-2</v>
      </c>
      <c r="N11" s="8">
        <v>3</v>
      </c>
      <c r="O11" s="8">
        <v>2</v>
      </c>
      <c r="P11" s="8">
        <f>HMP_Belmarsh[[#This Row],[Hours booked]]-HMP_Belmarsh[[#This Row],[Hours Attended]]</f>
        <v>1</v>
      </c>
    </row>
    <row r="12" spans="1:16" ht="20.149999999999999" customHeight="1" x14ac:dyDescent="0.35">
      <c r="A12" s="8" t="s">
        <v>82</v>
      </c>
      <c r="B12" s="8" t="s">
        <v>24</v>
      </c>
      <c r="C12" s="8" t="s">
        <v>83</v>
      </c>
      <c r="D12" s="45" t="s">
        <v>334</v>
      </c>
      <c r="E12" s="46">
        <v>27539</v>
      </c>
      <c r="F12" s="8"/>
      <c r="G12" s="47" t="s">
        <v>59</v>
      </c>
      <c r="H12" s="8" t="s">
        <v>76</v>
      </c>
      <c r="I12" s="47" t="s">
        <v>55</v>
      </c>
      <c r="J12" s="47" t="s">
        <v>61</v>
      </c>
      <c r="K12" s="8">
        <v>3</v>
      </c>
      <c r="L12" s="8">
        <v>3</v>
      </c>
      <c r="M12" s="8">
        <f>HMP_Belmarsh[[#This Row],[Optimism at end (1(bad)-10(good))]]-HMP_Belmarsh[[#This Row],[Optimism at start (1(bad)-10(good))]]</f>
        <v>0</v>
      </c>
      <c r="N12" s="8">
        <v>23</v>
      </c>
      <c r="O12" s="8">
        <v>22</v>
      </c>
      <c r="P12" s="8">
        <f>HMP_Belmarsh[[#This Row],[Hours booked]]-HMP_Belmarsh[[#This Row],[Hours Attended]]</f>
        <v>1</v>
      </c>
    </row>
    <row r="13" spans="1:16" ht="20.149999999999999" customHeight="1" x14ac:dyDescent="0.35">
      <c r="A13" s="8" t="s">
        <v>84</v>
      </c>
      <c r="B13" s="8" t="s">
        <v>24</v>
      </c>
      <c r="C13" s="8" t="s">
        <v>85</v>
      </c>
      <c r="D13" s="45" t="s">
        <v>335</v>
      </c>
      <c r="E13" s="46">
        <v>27987</v>
      </c>
      <c r="F13" s="8"/>
      <c r="G13" s="47" t="s">
        <v>48</v>
      </c>
      <c r="H13" s="8" t="s">
        <v>69</v>
      </c>
      <c r="I13" s="47" t="s">
        <v>55</v>
      </c>
      <c r="J13" s="47" t="s">
        <v>61</v>
      </c>
      <c r="K13" s="8">
        <v>6</v>
      </c>
      <c r="L13" s="8">
        <v>6</v>
      </c>
      <c r="M13" s="8">
        <f>HMP_Belmarsh[[#This Row],[Optimism at end (1(bad)-10(good))]]-HMP_Belmarsh[[#This Row],[Optimism at start (1(bad)-10(good))]]</f>
        <v>0</v>
      </c>
      <c r="N13" s="8">
        <v>5</v>
      </c>
      <c r="O13" s="8">
        <v>5</v>
      </c>
      <c r="P13" s="8">
        <f>HMP_Belmarsh[[#This Row],[Hours booked]]-HMP_Belmarsh[[#This Row],[Hours Attended]]</f>
        <v>0</v>
      </c>
    </row>
    <row r="14" spans="1:16" ht="20.149999999999999" customHeight="1" x14ac:dyDescent="0.35">
      <c r="A14" s="8" t="s">
        <v>86</v>
      </c>
      <c r="B14" s="8" t="s">
        <v>24</v>
      </c>
      <c r="C14" s="8" t="s">
        <v>87</v>
      </c>
      <c r="D14" s="45" t="s">
        <v>336</v>
      </c>
      <c r="E14" s="46">
        <v>28435</v>
      </c>
      <c r="F14" s="8"/>
      <c r="G14" s="47" t="s">
        <v>59</v>
      </c>
      <c r="H14" s="8" t="s">
        <v>79</v>
      </c>
      <c r="I14" s="8" t="s">
        <v>50</v>
      </c>
      <c r="J14" s="47" t="s">
        <v>61</v>
      </c>
      <c r="K14" s="8">
        <v>3</v>
      </c>
      <c r="L14" s="8">
        <v>4</v>
      </c>
      <c r="M14" s="8">
        <f>HMP_Belmarsh[[#This Row],[Optimism at end (1(bad)-10(good))]]-HMP_Belmarsh[[#This Row],[Optimism at start (1(bad)-10(good))]]</f>
        <v>1</v>
      </c>
      <c r="N14" s="8">
        <v>23</v>
      </c>
      <c r="O14" s="8">
        <v>23</v>
      </c>
      <c r="P14" s="8">
        <f>HMP_Belmarsh[[#This Row],[Hours booked]]-HMP_Belmarsh[[#This Row],[Hours Attended]]</f>
        <v>0</v>
      </c>
    </row>
    <row r="15" spans="1:16" ht="20.149999999999999" customHeight="1" x14ac:dyDescent="0.35">
      <c r="A15" s="8" t="s">
        <v>88</v>
      </c>
      <c r="B15" s="8" t="s">
        <v>24</v>
      </c>
      <c r="C15" s="8" t="s">
        <v>87</v>
      </c>
      <c r="D15" s="45" t="s">
        <v>337</v>
      </c>
      <c r="E15" s="46">
        <v>28539</v>
      </c>
      <c r="F15" s="8"/>
      <c r="G15" s="47" t="s">
        <v>59</v>
      </c>
      <c r="H15" s="8" t="s">
        <v>79</v>
      </c>
      <c r="I15" s="47" t="s">
        <v>55</v>
      </c>
      <c r="J15" s="47" t="s">
        <v>61</v>
      </c>
      <c r="K15" s="8">
        <v>6</v>
      </c>
      <c r="L15" s="8">
        <v>8</v>
      </c>
      <c r="M15" s="8">
        <f>HMP_Belmarsh[[#This Row],[Optimism at end (1(bad)-10(good))]]-HMP_Belmarsh[[#This Row],[Optimism at start (1(bad)-10(good))]]</f>
        <v>2</v>
      </c>
      <c r="N15" s="8">
        <v>35</v>
      </c>
      <c r="O15" s="8">
        <v>34</v>
      </c>
      <c r="P15" s="8">
        <f>HMP_Belmarsh[[#This Row],[Hours booked]]-HMP_Belmarsh[[#This Row],[Hours Attended]]</f>
        <v>1</v>
      </c>
    </row>
    <row r="16" spans="1:16" ht="20.149999999999999" customHeight="1" x14ac:dyDescent="0.35">
      <c r="A16" s="8" t="s">
        <v>89</v>
      </c>
      <c r="B16" s="8" t="s">
        <v>24</v>
      </c>
      <c r="C16" s="8" t="s">
        <v>90</v>
      </c>
      <c r="D16" s="45" t="s">
        <v>338</v>
      </c>
      <c r="E16" s="46">
        <v>29045</v>
      </c>
      <c r="F16" s="8"/>
      <c r="G16" s="47" t="s">
        <v>48</v>
      </c>
      <c r="H16" s="8" t="s">
        <v>91</v>
      </c>
      <c r="I16" s="8" t="s">
        <v>50</v>
      </c>
      <c r="J16" s="47" t="s">
        <v>61</v>
      </c>
      <c r="K16" s="8">
        <v>4</v>
      </c>
      <c r="L16" s="8">
        <v>5</v>
      </c>
      <c r="M16" s="8">
        <f>HMP_Belmarsh[[#This Row],[Optimism at end (1(bad)-10(good))]]-HMP_Belmarsh[[#This Row],[Optimism at start (1(bad)-10(good))]]</f>
        <v>1</v>
      </c>
      <c r="N16" s="8">
        <v>10</v>
      </c>
      <c r="O16" s="8">
        <v>8</v>
      </c>
      <c r="P16" s="8">
        <f>HMP_Belmarsh[[#This Row],[Hours booked]]-HMP_Belmarsh[[#This Row],[Hours Attended]]</f>
        <v>2</v>
      </c>
    </row>
    <row r="17" spans="1:16" ht="20.149999999999999" customHeight="1" x14ac:dyDescent="0.35">
      <c r="A17" s="8" t="s">
        <v>92</v>
      </c>
      <c r="B17" s="8" t="s">
        <v>24</v>
      </c>
      <c r="C17" s="8" t="s">
        <v>93</v>
      </c>
      <c r="D17" s="45" t="s">
        <v>339</v>
      </c>
      <c r="E17" s="46">
        <v>21669</v>
      </c>
      <c r="F17" s="8"/>
      <c r="G17" s="47" t="s">
        <v>48</v>
      </c>
      <c r="H17" s="8" t="s">
        <v>60</v>
      </c>
      <c r="I17" s="8" t="s">
        <v>50</v>
      </c>
      <c r="J17" s="47" t="s">
        <v>70</v>
      </c>
      <c r="K17" s="48">
        <v>5</v>
      </c>
      <c r="L17" s="48">
        <v>9</v>
      </c>
      <c r="M17" s="8">
        <f>HMP_Belmarsh[[#This Row],[Optimism at end (1(bad)-10(good))]]-HMP_Belmarsh[[#This Row],[Optimism at start (1(bad)-10(good))]]</f>
        <v>4</v>
      </c>
      <c r="N17" s="48">
        <v>13</v>
      </c>
      <c r="O17" s="48">
        <v>12</v>
      </c>
      <c r="P17" s="8">
        <f>HMP_Belmarsh[[#This Row],[Hours booked]]-HMP_Belmarsh[[#This Row],[Hours Attended]]</f>
        <v>1</v>
      </c>
    </row>
    <row r="18" spans="1:16" ht="20.149999999999999" customHeight="1" x14ac:dyDescent="0.35">
      <c r="A18" s="8" t="s">
        <v>94</v>
      </c>
      <c r="B18" s="8" t="s">
        <v>24</v>
      </c>
      <c r="C18" s="8" t="s">
        <v>95</v>
      </c>
      <c r="D18" s="45" t="s">
        <v>340</v>
      </c>
      <c r="E18" s="46">
        <v>36323</v>
      </c>
      <c r="F18" s="8"/>
      <c r="G18" s="47" t="s">
        <v>59</v>
      </c>
      <c r="H18" s="8" t="s">
        <v>60</v>
      </c>
      <c r="I18" s="8" t="s">
        <v>50</v>
      </c>
      <c r="J18" s="47" t="s">
        <v>61</v>
      </c>
      <c r="K18" s="8">
        <v>2</v>
      </c>
      <c r="L18" s="8">
        <v>2</v>
      </c>
      <c r="M18" s="8">
        <f>HMP_Belmarsh[[#This Row],[Optimism at end (1(bad)-10(good))]]-HMP_Belmarsh[[#This Row],[Optimism at start (1(bad)-10(good))]]</f>
        <v>0</v>
      </c>
      <c r="N18" s="8">
        <v>4</v>
      </c>
      <c r="O18" s="8">
        <v>3</v>
      </c>
      <c r="P18" s="8">
        <f>HMP_Belmarsh[[#This Row],[Hours booked]]-HMP_Belmarsh[[#This Row],[Hours Attended]]</f>
        <v>1</v>
      </c>
    </row>
    <row r="19" spans="1:16" ht="20.149999999999999" customHeight="1" x14ac:dyDescent="0.35">
      <c r="A19" s="8" t="s">
        <v>96</v>
      </c>
      <c r="B19" s="8" t="s">
        <v>24</v>
      </c>
      <c r="C19" s="8" t="s">
        <v>97</v>
      </c>
      <c r="D19" s="45" t="s">
        <v>341</v>
      </c>
      <c r="E19" s="46">
        <v>31764</v>
      </c>
      <c r="F19" s="8"/>
      <c r="G19" s="47" t="s">
        <v>59</v>
      </c>
      <c r="H19" s="8" t="s">
        <v>49</v>
      </c>
      <c r="I19" s="8" t="s">
        <v>64</v>
      </c>
      <c r="J19" s="47" t="s">
        <v>61</v>
      </c>
      <c r="K19" s="8">
        <v>4</v>
      </c>
      <c r="L19" s="8">
        <v>5</v>
      </c>
      <c r="M19" s="8">
        <f>HMP_Belmarsh[[#This Row],[Optimism at end (1(bad)-10(good))]]-HMP_Belmarsh[[#This Row],[Optimism at start (1(bad)-10(good))]]</f>
        <v>1</v>
      </c>
      <c r="N19" s="8">
        <v>9</v>
      </c>
      <c r="O19" s="8">
        <v>8</v>
      </c>
      <c r="P19" s="8">
        <f>HMP_Belmarsh[[#This Row],[Hours booked]]-HMP_Belmarsh[[#This Row],[Hours Attended]]</f>
        <v>1</v>
      </c>
    </row>
    <row r="20" spans="1:16" ht="20.149999999999999" customHeight="1" x14ac:dyDescent="0.35">
      <c r="A20" s="8" t="s">
        <v>57</v>
      </c>
      <c r="B20" s="8" t="s">
        <v>24</v>
      </c>
      <c r="C20" s="8" t="s">
        <v>98</v>
      </c>
      <c r="D20" s="45" t="s">
        <v>342</v>
      </c>
      <c r="E20" s="46">
        <v>24051</v>
      </c>
      <c r="F20" s="8"/>
      <c r="G20" s="47" t="s">
        <v>59</v>
      </c>
      <c r="H20" s="8" t="s">
        <v>69</v>
      </c>
      <c r="I20" s="8" t="s">
        <v>50</v>
      </c>
      <c r="J20" s="47" t="s">
        <v>70</v>
      </c>
      <c r="K20" s="8">
        <v>2</v>
      </c>
      <c r="L20" s="8">
        <v>7</v>
      </c>
      <c r="M20" s="8">
        <f>HMP_Belmarsh[[#This Row],[Optimism at end (1(bad)-10(good))]]-HMP_Belmarsh[[#This Row],[Optimism at start (1(bad)-10(good))]]</f>
        <v>5</v>
      </c>
      <c r="N20" s="8">
        <v>32</v>
      </c>
      <c r="O20" s="8">
        <v>31</v>
      </c>
      <c r="P20" s="8">
        <f>HMP_Belmarsh[[#This Row],[Hours booked]]-HMP_Belmarsh[[#This Row],[Hours Attended]]</f>
        <v>1</v>
      </c>
    </row>
    <row r="21" spans="1:16" ht="20.149999999999999" customHeight="1" x14ac:dyDescent="0.35">
      <c r="A21" s="8" t="s">
        <v>88</v>
      </c>
      <c r="B21" s="8" t="s">
        <v>24</v>
      </c>
      <c r="C21" s="8" t="s">
        <v>99</v>
      </c>
      <c r="D21" s="45" t="s">
        <v>324</v>
      </c>
      <c r="E21" s="46">
        <v>37258</v>
      </c>
      <c r="F21" s="8"/>
      <c r="G21" s="47" t="s">
        <v>59</v>
      </c>
      <c r="H21" s="8" t="s">
        <v>69</v>
      </c>
      <c r="I21" s="8" t="s">
        <v>50</v>
      </c>
      <c r="J21" s="47" t="s">
        <v>51</v>
      </c>
      <c r="K21" s="8">
        <v>4</v>
      </c>
      <c r="L21" s="8">
        <v>2</v>
      </c>
      <c r="M21" s="8">
        <f>HMP_Belmarsh[[#This Row],[Optimism at end (1(bad)-10(good))]]-HMP_Belmarsh[[#This Row],[Optimism at start (1(bad)-10(good))]]</f>
        <v>-2</v>
      </c>
      <c r="N21" s="8">
        <v>3</v>
      </c>
      <c r="O21" s="8">
        <v>2</v>
      </c>
      <c r="P21" s="8">
        <f>HMP_Belmarsh[[#This Row],[Hours booked]]-HMP_Belmarsh[[#This Row],[Hours Attended]]</f>
        <v>1</v>
      </c>
    </row>
    <row r="22" spans="1:16" ht="20.149999999999999" customHeight="1" x14ac:dyDescent="0.35">
      <c r="A22" s="8" t="s">
        <v>100</v>
      </c>
      <c r="B22" s="8" t="s">
        <v>24</v>
      </c>
      <c r="C22" s="8" t="s">
        <v>101</v>
      </c>
      <c r="D22" s="45" t="s">
        <v>325</v>
      </c>
      <c r="E22" s="46">
        <v>26563</v>
      </c>
      <c r="F22" s="8"/>
      <c r="G22" s="47" t="s">
        <v>59</v>
      </c>
      <c r="H22" s="8" t="s">
        <v>76</v>
      </c>
      <c r="I22" s="47" t="s">
        <v>55</v>
      </c>
      <c r="J22" s="47" t="s">
        <v>61</v>
      </c>
      <c r="K22" s="8">
        <v>3</v>
      </c>
      <c r="L22" s="8">
        <v>3</v>
      </c>
      <c r="M22" s="8">
        <f>HMP_Belmarsh[[#This Row],[Optimism at end (1(bad)-10(good))]]-HMP_Belmarsh[[#This Row],[Optimism at start (1(bad)-10(good))]]</f>
        <v>0</v>
      </c>
      <c r="N22" s="8">
        <v>23</v>
      </c>
      <c r="O22" s="8">
        <v>22</v>
      </c>
      <c r="P22" s="8">
        <f>HMP_Belmarsh[[#This Row],[Hours booked]]-HMP_Belmarsh[[#This Row],[Hours Attended]]</f>
        <v>1</v>
      </c>
    </row>
    <row r="23" spans="1:16" ht="20.149999999999999" customHeight="1" x14ac:dyDescent="0.35">
      <c r="A23" s="8" t="s">
        <v>102</v>
      </c>
      <c r="B23" s="8" t="s">
        <v>24</v>
      </c>
      <c r="C23" s="8" t="s">
        <v>103</v>
      </c>
      <c r="D23" s="45" t="s">
        <v>326</v>
      </c>
      <c r="E23" s="46">
        <v>39293</v>
      </c>
      <c r="F23" s="8"/>
      <c r="G23" s="47" t="s">
        <v>59</v>
      </c>
      <c r="H23" s="8" t="s">
        <v>79</v>
      </c>
      <c r="I23" s="8" t="s">
        <v>50</v>
      </c>
      <c r="J23" s="47" t="s">
        <v>61</v>
      </c>
      <c r="K23" s="8">
        <v>3</v>
      </c>
      <c r="L23" s="8">
        <v>4</v>
      </c>
      <c r="M23" s="8">
        <f>HMP_Belmarsh[[#This Row],[Optimism at end (1(bad)-10(good))]]-HMP_Belmarsh[[#This Row],[Optimism at start (1(bad)-10(good))]]</f>
        <v>1</v>
      </c>
      <c r="N23" s="8">
        <v>23</v>
      </c>
      <c r="O23" s="8">
        <v>23</v>
      </c>
      <c r="P23" s="8">
        <f>HMP_Belmarsh[[#This Row],[Hours booked]]-HMP_Belmarsh[[#This Row],[Hours Attended]]</f>
        <v>0</v>
      </c>
    </row>
    <row r="24" spans="1:16" ht="20.149999999999999" customHeight="1" x14ac:dyDescent="0.35">
      <c r="A24" s="8" t="s">
        <v>104</v>
      </c>
      <c r="B24" s="8" t="s">
        <v>24</v>
      </c>
      <c r="C24" s="8" t="s">
        <v>105</v>
      </c>
      <c r="D24" s="45" t="s">
        <v>327</v>
      </c>
      <c r="E24" s="46">
        <v>23486</v>
      </c>
      <c r="F24" s="8"/>
      <c r="G24" s="47" t="s">
        <v>59</v>
      </c>
      <c r="H24" s="8" t="s">
        <v>79</v>
      </c>
      <c r="I24" s="47" t="s">
        <v>55</v>
      </c>
      <c r="J24" s="47" t="s">
        <v>61</v>
      </c>
      <c r="K24" s="8">
        <v>6</v>
      </c>
      <c r="L24" s="8">
        <v>8</v>
      </c>
      <c r="M24" s="8">
        <f>HMP_Belmarsh[[#This Row],[Optimism at end (1(bad)-10(good))]]-HMP_Belmarsh[[#This Row],[Optimism at start (1(bad)-10(good))]]</f>
        <v>2</v>
      </c>
      <c r="N24" s="8">
        <v>35</v>
      </c>
      <c r="O24" s="8">
        <v>34</v>
      </c>
      <c r="P24" s="8">
        <f>HMP_Belmarsh[[#This Row],[Hours booked]]-HMP_Belmarsh[[#This Row],[Hours Attended]]</f>
        <v>1</v>
      </c>
    </row>
    <row r="25" spans="1:16" ht="20.149999999999999" customHeight="1" x14ac:dyDescent="0.35">
      <c r="A25" s="8" t="s">
        <v>106</v>
      </c>
      <c r="B25" s="8" t="s">
        <v>24</v>
      </c>
      <c r="C25" s="8" t="s">
        <v>107</v>
      </c>
      <c r="D25" s="45" t="s">
        <v>328</v>
      </c>
      <c r="E25" s="46">
        <v>30593</v>
      </c>
      <c r="F25" s="8"/>
      <c r="G25" s="47" t="s">
        <v>59</v>
      </c>
      <c r="H25" s="8" t="s">
        <v>60</v>
      </c>
      <c r="I25" s="8" t="s">
        <v>50</v>
      </c>
      <c r="J25" s="47" t="s">
        <v>61</v>
      </c>
      <c r="K25" s="8">
        <v>6</v>
      </c>
      <c r="L25" s="8">
        <v>7</v>
      </c>
      <c r="M25" s="8">
        <f>HMP_Belmarsh[[#This Row],[Optimism at end (1(bad)-10(good))]]-HMP_Belmarsh[[#This Row],[Optimism at start (1(bad)-10(good))]]</f>
        <v>1</v>
      </c>
      <c r="N25" s="8">
        <v>16</v>
      </c>
      <c r="O25" s="8">
        <v>15</v>
      </c>
      <c r="P25" s="8">
        <f>HMP_Belmarsh[[#This Row],[Hours booked]]-HMP_Belmarsh[[#This Row],[Hours Attended]]</f>
        <v>1</v>
      </c>
    </row>
    <row r="26" spans="1:16" ht="20.149999999999999" customHeight="1" x14ac:dyDescent="0.35">
      <c r="A26" s="8" t="s">
        <v>108</v>
      </c>
      <c r="B26" s="8" t="s">
        <v>24</v>
      </c>
      <c r="C26" s="8" t="s">
        <v>109</v>
      </c>
      <c r="D26" s="45" t="s">
        <v>329</v>
      </c>
      <c r="E26" s="46">
        <v>33280</v>
      </c>
      <c r="F26" s="8"/>
      <c r="G26" s="47" t="s">
        <v>59</v>
      </c>
      <c r="H26" s="8" t="s">
        <v>54</v>
      </c>
      <c r="I26" s="8" t="s">
        <v>50</v>
      </c>
      <c r="J26" s="47" t="s">
        <v>56</v>
      </c>
      <c r="K26" s="8">
        <v>2</v>
      </c>
      <c r="L26" s="8">
        <v>2</v>
      </c>
      <c r="M26" s="8">
        <f>HMP_Belmarsh[[#This Row],[Optimism at end (1(bad)-10(good))]]-HMP_Belmarsh[[#This Row],[Optimism at start (1(bad)-10(good))]]</f>
        <v>0</v>
      </c>
      <c r="N26" s="8">
        <v>15</v>
      </c>
      <c r="O26" s="8">
        <v>14</v>
      </c>
      <c r="P26" s="8">
        <f>HMP_Belmarsh[[#This Row],[Hours booked]]-HMP_Belmarsh[[#This Row],[Hours Attended]]</f>
        <v>1</v>
      </c>
    </row>
    <row r="27" spans="1:16" ht="20.149999999999999" customHeight="1" x14ac:dyDescent="0.35">
      <c r="A27" s="8" t="s">
        <v>110</v>
      </c>
      <c r="B27" s="8" t="s">
        <v>24</v>
      </c>
      <c r="C27" s="8" t="s">
        <v>111</v>
      </c>
      <c r="D27" s="45" t="s">
        <v>330</v>
      </c>
      <c r="E27" s="46">
        <v>27828</v>
      </c>
      <c r="F27" s="8"/>
      <c r="G27" s="47" t="s">
        <v>59</v>
      </c>
      <c r="H27" s="8" t="s">
        <v>76</v>
      </c>
      <c r="I27" s="8" t="s">
        <v>64</v>
      </c>
      <c r="J27" s="47" t="s">
        <v>61</v>
      </c>
      <c r="K27" s="8">
        <v>9</v>
      </c>
      <c r="L27" s="8">
        <v>8</v>
      </c>
      <c r="M27" s="8">
        <f>HMP_Belmarsh[[#This Row],[Optimism at end (1(bad)-10(good))]]-HMP_Belmarsh[[#This Row],[Optimism at start (1(bad)-10(good))]]</f>
        <v>-1</v>
      </c>
      <c r="N27" s="8">
        <v>22</v>
      </c>
      <c r="O27" s="8">
        <v>22</v>
      </c>
      <c r="P27" s="8">
        <f>HMP_Belmarsh[[#This Row],[Hours booked]]-HMP_Belmarsh[[#This Row],[Hours Attended]]</f>
        <v>0</v>
      </c>
    </row>
    <row r="28" spans="1:16" ht="20.149999999999999" customHeight="1" x14ac:dyDescent="0.35">
      <c r="A28" s="8" t="s">
        <v>112</v>
      </c>
      <c r="B28" s="8" t="s">
        <v>24</v>
      </c>
      <c r="C28" s="8" t="s">
        <v>113</v>
      </c>
      <c r="D28" s="45" t="s">
        <v>331</v>
      </c>
      <c r="E28" s="46">
        <v>36701</v>
      </c>
      <c r="F28" s="8"/>
      <c r="G28" s="47" t="s">
        <v>59</v>
      </c>
      <c r="H28" s="8" t="s">
        <v>73</v>
      </c>
      <c r="I28" s="8" t="s">
        <v>50</v>
      </c>
      <c r="J28" s="47" t="s">
        <v>70</v>
      </c>
      <c r="K28" s="8">
        <v>7</v>
      </c>
      <c r="L28" s="8">
        <v>9</v>
      </c>
      <c r="M28" s="8">
        <f>HMP_Belmarsh[[#This Row],[Optimism at end (1(bad)-10(good))]]-HMP_Belmarsh[[#This Row],[Optimism at start (1(bad)-10(good))]]</f>
        <v>2</v>
      </c>
      <c r="N28" s="8">
        <v>15</v>
      </c>
      <c r="O28" s="8">
        <v>14</v>
      </c>
      <c r="P28" s="8">
        <f>HMP_Belmarsh[[#This Row],[Hours booked]]-HMP_Belmarsh[[#This Row],[Hours Attended]]</f>
        <v>1</v>
      </c>
    </row>
    <row r="29" spans="1:16" ht="20.149999999999999" customHeight="1" x14ac:dyDescent="0.35">
      <c r="A29" s="8" t="s">
        <v>114</v>
      </c>
      <c r="B29" s="8" t="s">
        <v>24</v>
      </c>
      <c r="C29" s="8" t="s">
        <v>115</v>
      </c>
      <c r="D29" s="45" t="s">
        <v>332</v>
      </c>
      <c r="E29" s="46">
        <v>22673</v>
      </c>
      <c r="F29" s="8"/>
      <c r="G29" s="47" t="s">
        <v>59</v>
      </c>
      <c r="H29" s="8" t="s">
        <v>54</v>
      </c>
      <c r="I29" s="47" t="s">
        <v>55</v>
      </c>
      <c r="J29" s="47" t="s">
        <v>70</v>
      </c>
      <c r="K29" s="8">
        <v>2</v>
      </c>
      <c r="L29" s="8">
        <v>3</v>
      </c>
      <c r="M29" s="8">
        <f>HMP_Belmarsh[[#This Row],[Optimism at end (1(bad)-10(good))]]-HMP_Belmarsh[[#This Row],[Optimism at start (1(bad)-10(good))]]</f>
        <v>1</v>
      </c>
      <c r="N29" s="8">
        <v>11</v>
      </c>
      <c r="O29" s="8">
        <v>9</v>
      </c>
      <c r="P29" s="8">
        <f>HMP_Belmarsh[[#This Row],[Hours booked]]-HMP_Belmarsh[[#This Row],[Hours Attended]]</f>
        <v>2</v>
      </c>
    </row>
    <row r="30" spans="1:16" ht="20.149999999999999" customHeight="1" x14ac:dyDescent="0.35">
      <c r="A30" s="8" t="s">
        <v>116</v>
      </c>
      <c r="B30" s="8" t="s">
        <v>24</v>
      </c>
      <c r="C30" s="8" t="s">
        <v>117</v>
      </c>
      <c r="D30" s="45" t="s">
        <v>333</v>
      </c>
      <c r="E30" s="46">
        <v>26891</v>
      </c>
      <c r="F30" s="8"/>
      <c r="G30" s="47" t="s">
        <v>59</v>
      </c>
      <c r="H30" s="8" t="s">
        <v>69</v>
      </c>
      <c r="I30" s="8" t="s">
        <v>50</v>
      </c>
      <c r="J30" s="47" t="s">
        <v>61</v>
      </c>
      <c r="K30" s="8">
        <v>5</v>
      </c>
      <c r="L30" s="8">
        <v>9</v>
      </c>
      <c r="M30" s="8">
        <f>HMP_Belmarsh[[#This Row],[Optimism at end (1(bad)-10(good))]]-HMP_Belmarsh[[#This Row],[Optimism at start (1(bad)-10(good))]]</f>
        <v>4</v>
      </c>
      <c r="N30" s="8">
        <v>13</v>
      </c>
      <c r="O30" s="8">
        <v>12</v>
      </c>
      <c r="P30" s="8">
        <f>HMP_Belmarsh[[#This Row],[Hours booked]]-HMP_Belmarsh[[#This Row],[Hours Attended]]</f>
        <v>1</v>
      </c>
    </row>
    <row r="31" spans="1:16" ht="20.149999999999999" customHeight="1" x14ac:dyDescent="0.35">
      <c r="A31" s="8" t="s">
        <v>118</v>
      </c>
      <c r="B31" s="8" t="s">
        <v>24</v>
      </c>
      <c r="C31" s="8" t="s">
        <v>119</v>
      </c>
      <c r="D31" s="45" t="s">
        <v>334</v>
      </c>
      <c r="E31" s="46">
        <v>23889</v>
      </c>
      <c r="F31" s="8"/>
      <c r="G31" s="47" t="s">
        <v>59</v>
      </c>
      <c r="H31" s="8" t="s">
        <v>49</v>
      </c>
      <c r="I31" s="8" t="s">
        <v>64</v>
      </c>
      <c r="J31" s="47" t="s">
        <v>61</v>
      </c>
      <c r="K31" s="8">
        <v>4</v>
      </c>
      <c r="L31" s="8">
        <v>5</v>
      </c>
      <c r="M31" s="8">
        <f>HMP_Belmarsh[[#This Row],[Optimism at end (1(bad)-10(good))]]-HMP_Belmarsh[[#This Row],[Optimism at start (1(bad)-10(good))]]</f>
        <v>1</v>
      </c>
      <c r="N31" s="8">
        <v>9</v>
      </c>
      <c r="O31" s="8">
        <v>8</v>
      </c>
      <c r="P31" s="8">
        <f>HMP_Belmarsh[[#This Row],[Hours booked]]-HMP_Belmarsh[[#This Row],[Hours Attended]]</f>
        <v>1</v>
      </c>
    </row>
    <row r="32" spans="1:16" ht="20.149999999999999" customHeight="1" x14ac:dyDescent="0.35">
      <c r="A32" s="8" t="s">
        <v>120</v>
      </c>
      <c r="B32" s="8" t="s">
        <v>24</v>
      </c>
      <c r="C32" s="8" t="s">
        <v>121</v>
      </c>
      <c r="D32" s="45" t="s">
        <v>335</v>
      </c>
      <c r="E32" s="46">
        <v>26586</v>
      </c>
      <c r="F32" s="8"/>
      <c r="G32" s="47" t="s">
        <v>59</v>
      </c>
      <c r="H32" s="8" t="s">
        <v>69</v>
      </c>
      <c r="I32" s="8" t="s">
        <v>50</v>
      </c>
      <c r="J32" s="47" t="s">
        <v>70</v>
      </c>
      <c r="K32" s="8">
        <v>2</v>
      </c>
      <c r="L32" s="8">
        <v>7</v>
      </c>
      <c r="M32" s="8">
        <f>HMP_Belmarsh[[#This Row],[Optimism at end (1(bad)-10(good))]]-HMP_Belmarsh[[#This Row],[Optimism at start (1(bad)-10(good))]]</f>
        <v>5</v>
      </c>
      <c r="N32" s="8">
        <v>32</v>
      </c>
      <c r="O32" s="8">
        <v>31</v>
      </c>
      <c r="P32" s="8">
        <f>HMP_Belmarsh[[#This Row],[Hours booked]]-HMP_Belmarsh[[#This Row],[Hours Attended]]</f>
        <v>1</v>
      </c>
    </row>
    <row r="33" spans="1:16" ht="20.149999999999999" customHeight="1" x14ac:dyDescent="0.35">
      <c r="A33" s="8" t="s">
        <v>122</v>
      </c>
      <c r="B33" s="8" t="s">
        <v>24</v>
      </c>
      <c r="C33" s="8" t="s">
        <v>123</v>
      </c>
      <c r="D33" s="45" t="s">
        <v>336</v>
      </c>
      <c r="E33" s="46">
        <v>32510</v>
      </c>
      <c r="F33" s="8"/>
      <c r="G33" s="47" t="s">
        <v>59</v>
      </c>
      <c r="H33" s="8" t="s">
        <v>69</v>
      </c>
      <c r="I33" s="8" t="s">
        <v>50</v>
      </c>
      <c r="J33" s="47" t="s">
        <v>51</v>
      </c>
      <c r="K33" s="8">
        <v>4</v>
      </c>
      <c r="L33" s="8">
        <v>2</v>
      </c>
      <c r="M33" s="8">
        <f>HMP_Belmarsh[[#This Row],[Optimism at end (1(bad)-10(good))]]-HMP_Belmarsh[[#This Row],[Optimism at start (1(bad)-10(good))]]</f>
        <v>-2</v>
      </c>
      <c r="N33" s="8">
        <v>3</v>
      </c>
      <c r="O33" s="8">
        <v>2</v>
      </c>
      <c r="P33" s="8">
        <f>HMP_Belmarsh[[#This Row],[Hours booked]]-HMP_Belmarsh[[#This Row],[Hours Attended]]</f>
        <v>1</v>
      </c>
    </row>
    <row r="34" spans="1:16" ht="20.149999999999999" customHeight="1" x14ac:dyDescent="0.35">
      <c r="A34" s="8" t="s">
        <v>124</v>
      </c>
      <c r="B34" s="8" t="s">
        <v>24</v>
      </c>
      <c r="C34" s="8" t="s">
        <v>125</v>
      </c>
      <c r="D34" s="45" t="s">
        <v>337</v>
      </c>
      <c r="E34" s="46">
        <v>34911</v>
      </c>
      <c r="F34" s="8"/>
      <c r="G34" s="47" t="s">
        <v>59</v>
      </c>
      <c r="H34" s="8" t="s">
        <v>76</v>
      </c>
      <c r="I34" s="47" t="s">
        <v>55</v>
      </c>
      <c r="J34" s="47" t="s">
        <v>61</v>
      </c>
      <c r="K34" s="8">
        <v>3</v>
      </c>
      <c r="L34" s="8">
        <v>3</v>
      </c>
      <c r="M34" s="8">
        <f>HMP_Belmarsh[[#This Row],[Optimism at end (1(bad)-10(good))]]-HMP_Belmarsh[[#This Row],[Optimism at start (1(bad)-10(good))]]</f>
        <v>0</v>
      </c>
      <c r="N34" s="8">
        <v>23</v>
      </c>
      <c r="O34" s="8">
        <v>22</v>
      </c>
      <c r="P34" s="8">
        <f>HMP_Belmarsh[[#This Row],[Hours booked]]-HMP_Belmarsh[[#This Row],[Hours Attended]]</f>
        <v>1</v>
      </c>
    </row>
    <row r="35" spans="1:16" ht="20.149999999999999" customHeight="1" x14ac:dyDescent="0.35">
      <c r="A35" s="8" t="s">
        <v>126</v>
      </c>
      <c r="B35" s="8" t="s">
        <v>24</v>
      </c>
      <c r="C35" s="8" t="s">
        <v>127</v>
      </c>
      <c r="D35" s="45" t="s">
        <v>338</v>
      </c>
      <c r="E35" s="46">
        <v>36956</v>
      </c>
      <c r="F35" s="8"/>
      <c r="G35" s="47" t="s">
        <v>59</v>
      </c>
      <c r="H35" s="8" t="s">
        <v>79</v>
      </c>
      <c r="I35" s="8" t="s">
        <v>50</v>
      </c>
      <c r="J35" s="47" t="s">
        <v>61</v>
      </c>
      <c r="K35" s="8">
        <v>3</v>
      </c>
      <c r="L35" s="8">
        <v>4</v>
      </c>
      <c r="M35" s="8">
        <f>HMP_Belmarsh[[#This Row],[Optimism at end (1(bad)-10(good))]]-HMP_Belmarsh[[#This Row],[Optimism at start (1(bad)-10(good))]]</f>
        <v>1</v>
      </c>
      <c r="N35" s="8">
        <v>23</v>
      </c>
      <c r="O35" s="8">
        <v>23</v>
      </c>
      <c r="P35" s="8">
        <f>HMP_Belmarsh[[#This Row],[Hours booked]]-HMP_Belmarsh[[#This Row],[Hours Attended]]</f>
        <v>0</v>
      </c>
    </row>
    <row r="36" spans="1:16" ht="20.149999999999999" customHeight="1" x14ac:dyDescent="0.35">
      <c r="A36" s="8" t="s">
        <v>128</v>
      </c>
      <c r="B36" s="8" t="s">
        <v>24</v>
      </c>
      <c r="C36" s="8" t="s">
        <v>129</v>
      </c>
      <c r="D36" s="45" t="s">
        <v>339</v>
      </c>
      <c r="E36" s="46">
        <v>29543</v>
      </c>
      <c r="F36" s="8"/>
      <c r="G36" s="47" t="s">
        <v>59</v>
      </c>
      <c r="H36" s="8" t="s">
        <v>79</v>
      </c>
      <c r="I36" s="47" t="s">
        <v>55</v>
      </c>
      <c r="J36" s="47" t="s">
        <v>61</v>
      </c>
      <c r="K36" s="8">
        <v>6</v>
      </c>
      <c r="L36" s="8">
        <v>8</v>
      </c>
      <c r="M36" s="8">
        <f>HMP_Belmarsh[[#This Row],[Optimism at end (1(bad)-10(good))]]-HMP_Belmarsh[[#This Row],[Optimism at start (1(bad)-10(good))]]</f>
        <v>2</v>
      </c>
      <c r="N36" s="8">
        <v>35</v>
      </c>
      <c r="O36" s="8">
        <v>34</v>
      </c>
      <c r="P36" s="8">
        <f>HMP_Belmarsh[[#This Row],[Hours booked]]-HMP_Belmarsh[[#This Row],[Hours Attended]]</f>
        <v>1</v>
      </c>
    </row>
    <row r="37" spans="1:16" ht="20.149999999999999" customHeight="1" x14ac:dyDescent="0.35">
      <c r="A37" s="8" t="s">
        <v>130</v>
      </c>
      <c r="B37" s="8" t="s">
        <v>24</v>
      </c>
      <c r="C37" s="8" t="s">
        <v>131</v>
      </c>
      <c r="D37" s="45" t="s">
        <v>340</v>
      </c>
      <c r="E37" s="46">
        <v>24953</v>
      </c>
      <c r="F37" s="8"/>
      <c r="G37" s="47" t="s">
        <v>59</v>
      </c>
      <c r="H37" s="8" t="s">
        <v>60</v>
      </c>
      <c r="I37" s="8" t="s">
        <v>50</v>
      </c>
      <c r="J37" s="47" t="s">
        <v>61</v>
      </c>
      <c r="K37" s="8">
        <v>6</v>
      </c>
      <c r="L37" s="8">
        <v>7</v>
      </c>
      <c r="M37" s="8">
        <f>HMP_Belmarsh[[#This Row],[Optimism at end (1(bad)-10(good))]]-HMP_Belmarsh[[#This Row],[Optimism at start (1(bad)-10(good))]]</f>
        <v>1</v>
      </c>
      <c r="N37" s="8">
        <v>16</v>
      </c>
      <c r="O37" s="8">
        <v>15</v>
      </c>
      <c r="P37" s="8">
        <f>HMP_Belmarsh[[#This Row],[Hours booked]]-HMP_Belmarsh[[#This Row],[Hours Attended]]</f>
        <v>1</v>
      </c>
    </row>
    <row r="38" spans="1:16" ht="20.149999999999999" customHeight="1" x14ac:dyDescent="0.35">
      <c r="A38" s="8" t="s">
        <v>132</v>
      </c>
      <c r="B38" s="8" t="s">
        <v>24</v>
      </c>
      <c r="C38" s="8" t="s">
        <v>133</v>
      </c>
      <c r="D38" s="45" t="s">
        <v>341</v>
      </c>
      <c r="E38" s="46">
        <v>33126</v>
      </c>
      <c r="F38" s="8"/>
      <c r="G38" s="47" t="s">
        <v>59</v>
      </c>
      <c r="H38" s="8" t="s">
        <v>54</v>
      </c>
      <c r="I38" s="8" t="s">
        <v>50</v>
      </c>
      <c r="J38" s="47" t="s">
        <v>56</v>
      </c>
      <c r="K38" s="8">
        <v>2</v>
      </c>
      <c r="L38" s="8">
        <v>2</v>
      </c>
      <c r="M38" s="8">
        <f>HMP_Belmarsh[[#This Row],[Optimism at end (1(bad)-10(good))]]-HMP_Belmarsh[[#This Row],[Optimism at start (1(bad)-10(good))]]</f>
        <v>0</v>
      </c>
      <c r="N38" s="8">
        <v>15</v>
      </c>
      <c r="O38" s="8">
        <v>14</v>
      </c>
      <c r="P38" s="8">
        <f>HMP_Belmarsh[[#This Row],[Hours booked]]-HMP_Belmarsh[[#This Row],[Hours Attended]]</f>
        <v>1</v>
      </c>
    </row>
    <row r="39" spans="1:16" ht="20.149999999999999" customHeight="1" x14ac:dyDescent="0.35">
      <c r="A39" s="8" t="s">
        <v>134</v>
      </c>
      <c r="B39" s="8" t="s">
        <v>24</v>
      </c>
      <c r="C39" s="8" t="s">
        <v>135</v>
      </c>
      <c r="D39" s="45" t="s">
        <v>342</v>
      </c>
      <c r="E39" s="46">
        <v>35468</v>
      </c>
      <c r="F39" s="8"/>
      <c r="G39" s="47" t="s">
        <v>59</v>
      </c>
      <c r="H39" s="8" t="s">
        <v>76</v>
      </c>
      <c r="I39" s="8" t="s">
        <v>64</v>
      </c>
      <c r="J39" s="47" t="s">
        <v>61</v>
      </c>
      <c r="K39" s="8">
        <v>9</v>
      </c>
      <c r="L39" s="8">
        <v>8</v>
      </c>
      <c r="M39" s="8">
        <f>HMP_Belmarsh[[#This Row],[Optimism at end (1(bad)-10(good))]]-HMP_Belmarsh[[#This Row],[Optimism at start (1(bad)-10(good))]]</f>
        <v>-1</v>
      </c>
      <c r="N39" s="8">
        <v>22</v>
      </c>
      <c r="O39" s="8">
        <v>22</v>
      </c>
      <c r="P39" s="8">
        <f>HMP_Belmarsh[[#This Row],[Hours booked]]-HMP_Belmarsh[[#This Row],[Hours Attended]]</f>
        <v>0</v>
      </c>
    </row>
    <row r="40" spans="1:16" ht="20.149999999999999" customHeight="1" x14ac:dyDescent="0.35">
      <c r="A40" s="8" t="s">
        <v>136</v>
      </c>
      <c r="B40" s="8" t="s">
        <v>24</v>
      </c>
      <c r="C40" s="8" t="s">
        <v>137</v>
      </c>
      <c r="D40" s="45" t="s">
        <v>335</v>
      </c>
      <c r="E40" s="46">
        <v>22635</v>
      </c>
      <c r="F40" s="8"/>
      <c r="G40" s="47" t="s">
        <v>59</v>
      </c>
      <c r="H40" s="8" t="s">
        <v>73</v>
      </c>
      <c r="I40" s="8" t="s">
        <v>50</v>
      </c>
      <c r="J40" s="47" t="s">
        <v>70</v>
      </c>
      <c r="K40" s="8">
        <v>7</v>
      </c>
      <c r="L40" s="8">
        <v>9</v>
      </c>
      <c r="M40" s="8">
        <f>HMP_Belmarsh[[#This Row],[Optimism at end (1(bad)-10(good))]]-HMP_Belmarsh[[#This Row],[Optimism at start (1(bad)-10(good))]]</f>
        <v>2</v>
      </c>
      <c r="N40" s="8">
        <v>15</v>
      </c>
      <c r="O40" s="8">
        <v>14</v>
      </c>
      <c r="P40" s="8">
        <f>HMP_Belmarsh[[#This Row],[Hours booked]]-HMP_Belmarsh[[#This Row],[Hours Attended]]</f>
        <v>1</v>
      </c>
    </row>
    <row r="41" spans="1:16" ht="20.149999999999999" customHeight="1" x14ac:dyDescent="0.35">
      <c r="A41" s="8" t="s">
        <v>138</v>
      </c>
      <c r="B41" s="8" t="s">
        <v>24</v>
      </c>
      <c r="C41" s="8" t="s">
        <v>139</v>
      </c>
      <c r="D41" s="45" t="s">
        <v>336</v>
      </c>
      <c r="E41" s="46">
        <v>31566</v>
      </c>
      <c r="F41" s="8"/>
      <c r="G41" s="47" t="s">
        <v>59</v>
      </c>
      <c r="H41" s="8" t="s">
        <v>54</v>
      </c>
      <c r="I41" s="47" t="s">
        <v>55</v>
      </c>
      <c r="J41" s="47" t="s">
        <v>70</v>
      </c>
      <c r="K41" s="8">
        <v>2</v>
      </c>
      <c r="L41" s="8">
        <v>3</v>
      </c>
      <c r="M41" s="8">
        <f>HMP_Belmarsh[[#This Row],[Optimism at end (1(bad)-10(good))]]-HMP_Belmarsh[[#This Row],[Optimism at start (1(bad)-10(good))]]</f>
        <v>1</v>
      </c>
      <c r="N41" s="8">
        <v>11</v>
      </c>
      <c r="O41" s="8">
        <v>9</v>
      </c>
      <c r="P41" s="8">
        <f>HMP_Belmarsh[[#This Row],[Hours booked]]-HMP_Belmarsh[[#This Row],[Hours Attended]]</f>
        <v>2</v>
      </c>
    </row>
    <row r="42" spans="1:16" ht="20.149999999999999" customHeight="1" x14ac:dyDescent="0.35">
      <c r="A42" s="8" t="s">
        <v>140</v>
      </c>
      <c r="B42" s="8" t="s">
        <v>24</v>
      </c>
      <c r="C42" s="8" t="s">
        <v>141</v>
      </c>
      <c r="D42" s="45" t="s">
        <v>337</v>
      </c>
      <c r="E42" s="46">
        <v>24706</v>
      </c>
      <c r="F42" s="8"/>
      <c r="G42" s="47" t="s">
        <v>59</v>
      </c>
      <c r="H42" s="8" t="s">
        <v>69</v>
      </c>
      <c r="I42" s="8" t="s">
        <v>50</v>
      </c>
      <c r="J42" s="47" t="s">
        <v>61</v>
      </c>
      <c r="K42" s="8">
        <v>5</v>
      </c>
      <c r="L42" s="8">
        <v>9</v>
      </c>
      <c r="M42" s="8">
        <f>HMP_Belmarsh[[#This Row],[Optimism at end (1(bad)-10(good))]]-HMP_Belmarsh[[#This Row],[Optimism at start (1(bad)-10(good))]]</f>
        <v>4</v>
      </c>
      <c r="N42" s="8">
        <v>13</v>
      </c>
      <c r="O42" s="8">
        <v>12</v>
      </c>
      <c r="P42" s="8">
        <f>HMP_Belmarsh[[#This Row],[Hours booked]]-HMP_Belmarsh[[#This Row],[Hours Attended]]</f>
        <v>1</v>
      </c>
    </row>
    <row r="43" spans="1:16" ht="20.149999999999999" customHeight="1" x14ac:dyDescent="0.35">
      <c r="A43" s="8" t="s">
        <v>142</v>
      </c>
      <c r="B43" s="8" t="s">
        <v>24</v>
      </c>
      <c r="C43" s="8" t="s">
        <v>143</v>
      </c>
      <c r="D43" s="45" t="s">
        <v>336</v>
      </c>
      <c r="E43" s="46">
        <v>37632</v>
      </c>
      <c r="F43" s="8"/>
      <c r="G43" s="47" t="s">
        <v>59</v>
      </c>
      <c r="H43" s="8" t="s">
        <v>69</v>
      </c>
      <c r="I43" s="8" t="s">
        <v>64</v>
      </c>
      <c r="J43" s="47" t="s">
        <v>70</v>
      </c>
      <c r="K43" s="8">
        <v>2</v>
      </c>
      <c r="L43" s="8">
        <v>6</v>
      </c>
      <c r="M43" s="8">
        <f>HMP_Belmarsh[[#This Row],[Optimism at end (1(bad)-10(good))]]-HMP_Belmarsh[[#This Row],[Optimism at start (1(bad)-10(good))]]</f>
        <v>4</v>
      </c>
      <c r="N43" s="8">
        <v>11</v>
      </c>
      <c r="O43" s="8">
        <v>10</v>
      </c>
      <c r="P43" s="8">
        <f>HMP_Belmarsh[[#This Row],[Hours booked]]-HMP_Belmarsh[[#This Row],[Hours Attended]]</f>
        <v>1</v>
      </c>
    </row>
    <row r="44" spans="1:16" ht="20.149999999999999" customHeight="1" x14ac:dyDescent="0.35">
      <c r="A44" s="8" t="s">
        <v>144</v>
      </c>
      <c r="B44" s="8" t="s">
        <v>24</v>
      </c>
      <c r="C44" s="8" t="s">
        <v>145</v>
      </c>
      <c r="D44" s="45" t="s">
        <v>337</v>
      </c>
      <c r="E44" s="46">
        <v>29137</v>
      </c>
      <c r="F44" s="8"/>
      <c r="G44" s="47" t="s">
        <v>59</v>
      </c>
      <c r="H44" s="8" t="s">
        <v>60</v>
      </c>
      <c r="I44" s="8" t="s">
        <v>50</v>
      </c>
      <c r="J44" s="47" t="s">
        <v>56</v>
      </c>
      <c r="K44" s="8">
        <v>3</v>
      </c>
      <c r="L44" s="8">
        <v>3</v>
      </c>
      <c r="M44" s="8">
        <f>HMP_Belmarsh[[#This Row],[Optimism at end (1(bad)-10(good))]]-HMP_Belmarsh[[#This Row],[Optimism at start (1(bad)-10(good))]]</f>
        <v>0</v>
      </c>
      <c r="N44" s="8">
        <v>6</v>
      </c>
      <c r="O44" s="8">
        <v>6</v>
      </c>
      <c r="P44" s="8">
        <f>HMP_Belmarsh[[#This Row],[Hours booked]]-HMP_Belmarsh[[#This Row],[Hours Attended]]</f>
        <v>0</v>
      </c>
    </row>
    <row r="45" spans="1:16" ht="20.149999999999999" customHeight="1" x14ac:dyDescent="0.35">
      <c r="M45" s="49"/>
      <c r="N45" s="49"/>
      <c r="O45" s="49"/>
      <c r="P45" s="49"/>
    </row>
    <row r="46" spans="1:16" ht="20.149999999999999" customHeight="1" x14ac:dyDescent="0.35">
      <c r="M46" s="49"/>
      <c r="N46" s="49"/>
      <c r="O46" s="49"/>
      <c r="P46" s="49"/>
    </row>
    <row r="47" spans="1:16" ht="20.149999999999999" customHeight="1" x14ac:dyDescent="0.35">
      <c r="M47" s="49"/>
      <c r="N47" s="49"/>
      <c r="O47" s="49"/>
      <c r="P47" s="49"/>
    </row>
    <row r="48" spans="1:16" ht="20.149999999999999" customHeight="1" x14ac:dyDescent="0.35">
      <c r="M48" s="49"/>
      <c r="N48" s="49"/>
      <c r="O48" s="49"/>
      <c r="P48" s="49"/>
    </row>
    <row r="49" spans="11:16" ht="20.149999999999999" customHeight="1" x14ac:dyDescent="0.35">
      <c r="M49" s="49"/>
      <c r="N49" s="49"/>
      <c r="O49" s="49"/>
      <c r="P49" s="49"/>
    </row>
    <row r="50" spans="11:16" ht="20.149999999999999" customHeight="1" x14ac:dyDescent="0.35">
      <c r="M50" s="49"/>
      <c r="N50" s="49"/>
      <c r="O50" s="49"/>
      <c r="P50" s="49"/>
    </row>
    <row r="51" spans="11:16" ht="20.149999999999999" customHeight="1" x14ac:dyDescent="0.35">
      <c r="M51" s="49"/>
      <c r="N51" s="49"/>
      <c r="O51" s="49"/>
      <c r="P51" s="49"/>
    </row>
    <row r="52" spans="11:16" ht="20.149999999999999" customHeight="1" x14ac:dyDescent="0.35">
      <c r="M52" s="49"/>
      <c r="N52" s="49"/>
      <c r="O52" s="49"/>
      <c r="P52" s="49"/>
    </row>
    <row r="53" spans="11:16" ht="20.149999999999999" customHeight="1" x14ac:dyDescent="0.35">
      <c r="M53" s="49"/>
      <c r="N53" s="49"/>
      <c r="O53" s="49"/>
      <c r="P53" s="49"/>
    </row>
    <row r="54" spans="11:16" ht="20.149999999999999" customHeight="1" x14ac:dyDescent="0.35">
      <c r="M54" s="49"/>
      <c r="N54" s="49"/>
      <c r="O54" s="49"/>
      <c r="P54" s="49"/>
    </row>
    <row r="55" spans="11:16" ht="20.149999999999999" customHeight="1" x14ac:dyDescent="0.35">
      <c r="M55" s="49"/>
      <c r="N55" s="49"/>
      <c r="O55" s="49"/>
      <c r="P55" s="49"/>
    </row>
    <row r="56" spans="11:16" ht="20.149999999999999" customHeight="1" x14ac:dyDescent="0.35">
      <c r="M56" s="49"/>
      <c r="N56" s="49"/>
      <c r="O56" s="49"/>
      <c r="P56" s="49"/>
    </row>
    <row r="57" spans="11:16" ht="20.149999999999999" customHeight="1" x14ac:dyDescent="0.35">
      <c r="K57" s="43"/>
      <c r="M57" s="49"/>
      <c r="N57" s="49"/>
      <c r="O57" s="49"/>
      <c r="P57" s="49"/>
    </row>
    <row r="58" spans="11:16" ht="20.149999999999999" customHeight="1" x14ac:dyDescent="0.35">
      <c r="M58" s="49"/>
      <c r="N58" s="49"/>
      <c r="O58" s="49"/>
      <c r="P58" s="49"/>
    </row>
    <row r="59" spans="11:16" ht="20.149999999999999" customHeight="1" x14ac:dyDescent="0.35">
      <c r="M59" s="49"/>
      <c r="N59" s="49"/>
      <c r="O59" s="49"/>
      <c r="P59" s="49"/>
    </row>
    <row r="60" spans="11:16" ht="20.149999999999999" customHeight="1" x14ac:dyDescent="0.35">
      <c r="K60" s="43"/>
      <c r="M60" s="49"/>
      <c r="N60" s="49"/>
      <c r="O60" s="49"/>
      <c r="P60" s="49"/>
    </row>
    <row r="61" spans="11:16" ht="20.149999999999999" customHeight="1" x14ac:dyDescent="0.35">
      <c r="M61" s="49"/>
      <c r="N61" s="49"/>
      <c r="O61" s="49"/>
      <c r="P61" s="49"/>
    </row>
    <row r="62" spans="11:16" ht="20.149999999999999" customHeight="1" x14ac:dyDescent="0.35">
      <c r="M62" s="49"/>
      <c r="N62" s="49"/>
      <c r="O62" s="49"/>
      <c r="P62" s="49"/>
    </row>
    <row r="63" spans="11:16" ht="20.149999999999999" customHeight="1" x14ac:dyDescent="0.35">
      <c r="M63" s="49"/>
      <c r="N63" s="49"/>
      <c r="O63" s="49"/>
      <c r="P63" s="49"/>
    </row>
    <row r="64" spans="11:16" ht="20.149999999999999" customHeight="1" x14ac:dyDescent="0.35">
      <c r="M64" s="49"/>
      <c r="N64" s="49"/>
      <c r="O64" s="49"/>
      <c r="P64" s="49"/>
    </row>
    <row r="65" spans="11:16" ht="20.149999999999999" customHeight="1" x14ac:dyDescent="0.35">
      <c r="M65" s="49"/>
      <c r="N65" s="49"/>
      <c r="O65" s="49"/>
      <c r="P65" s="49"/>
    </row>
    <row r="66" spans="11:16" ht="20.149999999999999" customHeight="1" x14ac:dyDescent="0.35">
      <c r="M66" s="49"/>
      <c r="N66" s="49"/>
      <c r="O66" s="49"/>
      <c r="P66" s="49"/>
    </row>
    <row r="67" spans="11:16" ht="20.149999999999999" customHeight="1" x14ac:dyDescent="0.35">
      <c r="M67" s="49"/>
      <c r="N67" s="49"/>
      <c r="O67" s="49"/>
      <c r="P67" s="49"/>
    </row>
    <row r="68" spans="11:16" ht="20.149999999999999" customHeight="1" x14ac:dyDescent="0.35">
      <c r="K68" s="43"/>
      <c r="M68" s="49"/>
      <c r="N68" s="49"/>
      <c r="O68" s="49"/>
      <c r="P68" s="49"/>
    </row>
    <row r="69" spans="11:16" ht="20.149999999999999" customHeight="1" x14ac:dyDescent="0.35">
      <c r="M69" s="49"/>
      <c r="N69" s="49"/>
      <c r="O69" s="49"/>
      <c r="P69" s="49"/>
    </row>
    <row r="70" spans="11:16" ht="20.149999999999999" customHeight="1" x14ac:dyDescent="0.35">
      <c r="M70" s="49"/>
      <c r="N70" s="49"/>
      <c r="O70" s="49"/>
      <c r="P70" s="49"/>
    </row>
    <row r="71" spans="11:16" ht="20.149999999999999" customHeight="1" x14ac:dyDescent="0.35">
      <c r="M71" s="49"/>
      <c r="N71" s="49"/>
      <c r="O71" s="49"/>
      <c r="P71" s="49"/>
    </row>
  </sheetData>
  <phoneticPr fontId="1"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lease pick from the list" xr:uid="{B3B11945-CBED-4CA3-83C8-04A5DF8CC3C4}">
          <x14:formula1>
            <xm:f>'Validation lists'!$A$1:$A$19</xm:f>
          </x14:formula1>
          <xm:sqref>D2:D44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9E9E-3023-4EFE-839C-2914E9DC1281}">
  <dimension ref="A1:R77"/>
  <sheetViews>
    <sheetView workbookViewId="0"/>
  </sheetViews>
  <sheetFormatPr defaultColWidth="8.5" defaultRowHeight="19" customHeight="1" x14ac:dyDescent="0.35"/>
  <cols>
    <col min="1" max="1" width="16.08203125" style="8" bestFit="1" customWidth="1"/>
    <col min="2" max="2" width="17.5" style="8" bestFit="1" customWidth="1"/>
    <col min="3" max="3" width="22.33203125" style="8" customWidth="1"/>
    <col min="4" max="4" width="23.33203125" style="8" bestFit="1" customWidth="1"/>
    <col min="5" max="5" width="67.25" style="41" bestFit="1" customWidth="1"/>
    <col min="6" max="6" width="13.83203125" style="8" bestFit="1" customWidth="1"/>
    <col min="7" max="7" width="10.33203125" style="8" bestFit="1" customWidth="1"/>
    <col min="8" max="8" width="57.83203125" style="41" bestFit="1" customWidth="1"/>
    <col min="9" max="9" width="35.58203125" style="8" bestFit="1" customWidth="1"/>
    <col min="10" max="10" width="21.58203125" style="47" bestFit="1" customWidth="1"/>
    <col min="11" max="11" width="33.58203125" style="8" bestFit="1" customWidth="1"/>
    <col min="12" max="12" width="32.83203125" style="46" bestFit="1" customWidth="1"/>
    <col min="13" max="13" width="20.75" style="8" bestFit="1" customWidth="1"/>
    <col min="14" max="14" width="15.33203125" style="8" bestFit="1" customWidth="1"/>
    <col min="15" max="15" width="16.83203125" style="8" bestFit="1" customWidth="1"/>
    <col min="16" max="16" width="12.33203125" style="8" bestFit="1" customWidth="1"/>
    <col min="17" max="17" width="14.08203125" style="8" customWidth="1"/>
    <col min="18" max="18" width="10.25" style="8" customWidth="1"/>
    <col min="19" max="19" width="10.75" style="8" customWidth="1"/>
    <col min="20" max="16384" width="8.5" style="8"/>
  </cols>
  <sheetData>
    <row r="1" spans="1:16" ht="19" customHeight="1" x14ac:dyDescent="0.35">
      <c r="A1" s="8" t="s">
        <v>32</v>
      </c>
      <c r="B1" s="8" t="s">
        <v>31</v>
      </c>
      <c r="C1" s="8" t="s">
        <v>4</v>
      </c>
      <c r="D1" s="47" t="s">
        <v>36</v>
      </c>
      <c r="E1" s="8" t="s">
        <v>33</v>
      </c>
      <c r="F1" s="46" t="s">
        <v>34</v>
      </c>
      <c r="G1" s="8" t="s">
        <v>35</v>
      </c>
      <c r="H1" s="47" t="s">
        <v>37</v>
      </c>
      <c r="I1" s="8" t="s">
        <v>38</v>
      </c>
      <c r="J1" s="47" t="s">
        <v>39</v>
      </c>
      <c r="K1" s="8" t="s">
        <v>40</v>
      </c>
      <c r="L1" s="8" t="s">
        <v>41</v>
      </c>
      <c r="M1" s="8" t="s">
        <v>42</v>
      </c>
      <c r="N1" s="50" t="s">
        <v>43</v>
      </c>
      <c r="O1" s="50" t="s">
        <v>44</v>
      </c>
      <c r="P1" s="44" t="s">
        <v>45</v>
      </c>
    </row>
    <row r="2" spans="1:16" ht="19" customHeight="1" x14ac:dyDescent="0.35">
      <c r="A2" s="8" t="s">
        <v>147</v>
      </c>
      <c r="B2" s="8" t="s">
        <v>146</v>
      </c>
      <c r="C2" s="8" t="s">
        <v>19</v>
      </c>
      <c r="D2" s="47" t="s">
        <v>59</v>
      </c>
      <c r="E2" s="45" t="s">
        <v>335</v>
      </c>
      <c r="F2" s="46">
        <v>29311</v>
      </c>
      <c r="H2" s="8" t="s">
        <v>60</v>
      </c>
      <c r="I2" s="8" t="s">
        <v>50</v>
      </c>
      <c r="J2" s="47" t="s">
        <v>61</v>
      </c>
      <c r="K2" s="8">
        <v>6</v>
      </c>
      <c r="L2" s="8">
        <v>7</v>
      </c>
      <c r="M2" s="8">
        <f>HMP_Brixton[[#This Row],[Optimism at end (1(bad)-10(good))]]-HMP_Brixton[[#This Row],[Optimism at start (1(bad)-10(good))]]</f>
        <v>1</v>
      </c>
      <c r="N2" s="8">
        <v>16</v>
      </c>
      <c r="O2" s="8">
        <v>15</v>
      </c>
      <c r="P2" s="8">
        <f>HMP_Brixton[[#This Row],[Hours booked]]-HMP_Brixton[[#This Row],[Hours Attended]]</f>
        <v>1</v>
      </c>
    </row>
    <row r="3" spans="1:16" ht="19" customHeight="1" x14ac:dyDescent="0.35">
      <c r="A3" s="8" t="s">
        <v>149</v>
      </c>
      <c r="B3" s="8" t="s">
        <v>148</v>
      </c>
      <c r="C3" s="8" t="s">
        <v>19</v>
      </c>
      <c r="D3" s="47" t="s">
        <v>59</v>
      </c>
      <c r="E3" s="45" t="s">
        <v>336</v>
      </c>
      <c r="F3" s="46">
        <v>29856</v>
      </c>
      <c r="H3" s="8" t="s">
        <v>54</v>
      </c>
      <c r="I3" s="8" t="s">
        <v>50</v>
      </c>
      <c r="J3" s="47" t="s">
        <v>56</v>
      </c>
      <c r="K3" s="8">
        <v>2</v>
      </c>
      <c r="L3" s="8">
        <v>2</v>
      </c>
      <c r="M3" s="8">
        <f>HMP_Brixton[[#This Row],[Optimism at end (1(bad)-10(good))]]-HMP_Brixton[[#This Row],[Optimism at start (1(bad)-10(good))]]</f>
        <v>0</v>
      </c>
      <c r="N3" s="8">
        <v>15</v>
      </c>
      <c r="O3" s="8">
        <v>14</v>
      </c>
      <c r="P3" s="8">
        <f>HMP_Brixton[[#This Row],[Hours booked]]-HMP_Brixton[[#This Row],[Hours Attended]]</f>
        <v>1</v>
      </c>
    </row>
    <row r="4" spans="1:16" ht="19" customHeight="1" x14ac:dyDescent="0.35">
      <c r="A4" s="8" t="s">
        <v>151</v>
      </c>
      <c r="B4" s="8" t="s">
        <v>150</v>
      </c>
      <c r="C4" s="8" t="s">
        <v>19</v>
      </c>
      <c r="D4" s="47" t="s">
        <v>152</v>
      </c>
      <c r="E4" s="45" t="s">
        <v>337</v>
      </c>
      <c r="F4" s="46">
        <v>30115</v>
      </c>
      <c r="H4" s="8" t="s">
        <v>49</v>
      </c>
      <c r="I4" s="8" t="s">
        <v>50</v>
      </c>
      <c r="J4" s="47" t="s">
        <v>51</v>
      </c>
      <c r="K4" s="8">
        <v>8</v>
      </c>
      <c r="L4" s="8">
        <v>9</v>
      </c>
      <c r="M4" s="8">
        <f>HMP_Brixton[[#This Row],[Optimism at end (1(bad)-10(good))]]-HMP_Brixton[[#This Row],[Optimism at start (1(bad)-10(good))]]</f>
        <v>1</v>
      </c>
      <c r="N4" s="8">
        <v>16</v>
      </c>
      <c r="O4" s="8">
        <v>16</v>
      </c>
      <c r="P4" s="8">
        <f>HMP_Brixton[[#This Row],[Hours booked]]-HMP_Brixton[[#This Row],[Hours Attended]]</f>
        <v>0</v>
      </c>
    </row>
    <row r="5" spans="1:16" ht="19" customHeight="1" x14ac:dyDescent="0.35">
      <c r="A5" s="8" t="s">
        <v>154</v>
      </c>
      <c r="B5" s="8" t="s">
        <v>153</v>
      </c>
      <c r="C5" s="8" t="s">
        <v>19</v>
      </c>
      <c r="D5" s="47" t="s">
        <v>59</v>
      </c>
      <c r="E5" s="45" t="s">
        <v>336</v>
      </c>
      <c r="F5" s="46">
        <v>30321</v>
      </c>
      <c r="H5" s="8" t="s">
        <v>76</v>
      </c>
      <c r="I5" s="8" t="s">
        <v>64</v>
      </c>
      <c r="J5" s="47" t="s">
        <v>61</v>
      </c>
      <c r="K5" s="8">
        <v>9</v>
      </c>
      <c r="L5" s="8">
        <v>8</v>
      </c>
      <c r="M5" s="8">
        <f>HMP_Brixton[[#This Row],[Optimism at end (1(bad)-10(good))]]-HMP_Brixton[[#This Row],[Optimism at start (1(bad)-10(good))]]</f>
        <v>-1</v>
      </c>
      <c r="N5" s="8">
        <v>22</v>
      </c>
      <c r="O5" s="8">
        <v>22</v>
      </c>
      <c r="P5" s="8">
        <f>HMP_Brixton[[#This Row],[Hours booked]]-HMP_Brixton[[#This Row],[Hours Attended]]</f>
        <v>0</v>
      </c>
    </row>
    <row r="6" spans="1:16" ht="19" customHeight="1" x14ac:dyDescent="0.35">
      <c r="A6" s="8" t="s">
        <v>156</v>
      </c>
      <c r="B6" s="8" t="s">
        <v>155</v>
      </c>
      <c r="C6" s="8" t="s">
        <v>19</v>
      </c>
      <c r="D6" s="47" t="s">
        <v>59</v>
      </c>
      <c r="E6" s="45" t="s">
        <v>327</v>
      </c>
      <c r="F6" s="46">
        <v>31006</v>
      </c>
      <c r="H6" s="8" t="s">
        <v>73</v>
      </c>
      <c r="I6" s="8" t="s">
        <v>50</v>
      </c>
      <c r="J6" s="47" t="s">
        <v>70</v>
      </c>
      <c r="K6" s="8">
        <v>7</v>
      </c>
      <c r="L6" s="8">
        <v>9</v>
      </c>
      <c r="M6" s="8">
        <f>HMP_Brixton[[#This Row],[Optimism at end (1(bad)-10(good))]]-HMP_Brixton[[#This Row],[Optimism at start (1(bad)-10(good))]]</f>
        <v>2</v>
      </c>
      <c r="N6" s="8">
        <v>15</v>
      </c>
      <c r="O6" s="8">
        <v>14</v>
      </c>
      <c r="P6" s="8">
        <f>HMP_Brixton[[#This Row],[Hours booked]]-HMP_Brixton[[#This Row],[Hours Attended]]</f>
        <v>1</v>
      </c>
    </row>
    <row r="7" spans="1:16" ht="19" customHeight="1" x14ac:dyDescent="0.35">
      <c r="A7" s="8" t="s">
        <v>158</v>
      </c>
      <c r="B7" s="8" t="s">
        <v>157</v>
      </c>
      <c r="C7" s="8" t="s">
        <v>19</v>
      </c>
      <c r="D7" s="47" t="s">
        <v>48</v>
      </c>
      <c r="E7" s="45" t="s">
        <v>328</v>
      </c>
      <c r="F7" s="46">
        <v>31165</v>
      </c>
      <c r="H7" s="8" t="s">
        <v>69</v>
      </c>
      <c r="I7" s="8" t="s">
        <v>64</v>
      </c>
      <c r="J7" s="47" t="s">
        <v>51</v>
      </c>
      <c r="K7" s="8">
        <v>5</v>
      </c>
      <c r="L7" s="8">
        <v>6</v>
      </c>
      <c r="M7" s="8">
        <f>HMP_Brixton[[#This Row],[Optimism at end (1(bad)-10(good))]]-HMP_Brixton[[#This Row],[Optimism at start (1(bad)-10(good))]]</f>
        <v>1</v>
      </c>
      <c r="N7" s="8">
        <v>20</v>
      </c>
      <c r="O7" s="8">
        <v>19</v>
      </c>
      <c r="P7" s="8">
        <f>HMP_Brixton[[#This Row],[Hours booked]]-HMP_Brixton[[#This Row],[Hours Attended]]</f>
        <v>1</v>
      </c>
    </row>
    <row r="8" spans="1:16" ht="19" customHeight="1" x14ac:dyDescent="0.35">
      <c r="A8" s="8" t="s">
        <v>160</v>
      </c>
      <c r="B8" s="8" t="s">
        <v>159</v>
      </c>
      <c r="C8" s="8" t="s">
        <v>19</v>
      </c>
      <c r="D8" s="47" t="s">
        <v>59</v>
      </c>
      <c r="E8" s="45" t="s">
        <v>329</v>
      </c>
      <c r="F8" s="46">
        <v>31640</v>
      </c>
      <c r="H8" s="8" t="s">
        <v>54</v>
      </c>
      <c r="I8" s="47" t="s">
        <v>55</v>
      </c>
      <c r="J8" s="47" t="s">
        <v>70</v>
      </c>
      <c r="K8" s="8">
        <v>2</v>
      </c>
      <c r="L8" s="8">
        <v>3</v>
      </c>
      <c r="M8" s="8">
        <f>HMP_Brixton[[#This Row],[Optimism at end (1(bad)-10(good))]]-HMP_Brixton[[#This Row],[Optimism at start (1(bad)-10(good))]]</f>
        <v>1</v>
      </c>
      <c r="N8" s="8">
        <v>11</v>
      </c>
      <c r="O8" s="8">
        <v>9</v>
      </c>
      <c r="P8" s="8">
        <f>HMP_Brixton[[#This Row],[Hours booked]]-HMP_Brixton[[#This Row],[Hours Attended]]</f>
        <v>2</v>
      </c>
    </row>
    <row r="9" spans="1:16" ht="19" customHeight="1" x14ac:dyDescent="0.35">
      <c r="A9" s="8" t="s">
        <v>162</v>
      </c>
      <c r="B9" s="8" t="s">
        <v>161</v>
      </c>
      <c r="C9" s="8" t="s">
        <v>19</v>
      </c>
      <c r="D9" s="47" t="s">
        <v>59</v>
      </c>
      <c r="E9" s="45" t="s">
        <v>330</v>
      </c>
      <c r="F9" s="46">
        <v>32118</v>
      </c>
      <c r="H9" s="8" t="s">
        <v>69</v>
      </c>
      <c r="I9" s="8" t="s">
        <v>50</v>
      </c>
      <c r="J9" s="47" t="s">
        <v>61</v>
      </c>
      <c r="K9" s="8">
        <v>5</v>
      </c>
      <c r="L9" s="8">
        <v>9</v>
      </c>
      <c r="M9" s="8">
        <f>HMP_Brixton[[#This Row],[Optimism at end (1(bad)-10(good))]]-HMP_Brixton[[#This Row],[Optimism at start (1(bad)-10(good))]]</f>
        <v>4</v>
      </c>
      <c r="N9" s="8">
        <v>13</v>
      </c>
      <c r="O9" s="8">
        <v>12</v>
      </c>
      <c r="P9" s="8">
        <f>HMP_Brixton[[#This Row],[Hours booked]]-HMP_Brixton[[#This Row],[Hours Attended]]</f>
        <v>1</v>
      </c>
    </row>
    <row r="10" spans="1:16" ht="19" customHeight="1" x14ac:dyDescent="0.35">
      <c r="A10" s="8" t="s">
        <v>164</v>
      </c>
      <c r="B10" s="8" t="s">
        <v>163</v>
      </c>
      <c r="C10" s="8" t="s">
        <v>19</v>
      </c>
      <c r="D10" s="47" t="s">
        <v>152</v>
      </c>
      <c r="E10" s="45" t="s">
        <v>331</v>
      </c>
      <c r="F10" s="46">
        <v>32205</v>
      </c>
      <c r="H10" s="8" t="s">
        <v>73</v>
      </c>
      <c r="I10" s="8" t="s">
        <v>64</v>
      </c>
      <c r="J10" s="47" t="s">
        <v>61</v>
      </c>
      <c r="K10" s="8">
        <v>8</v>
      </c>
      <c r="L10" s="8">
        <v>7</v>
      </c>
      <c r="M10" s="8">
        <f>HMP_Brixton[[#This Row],[Optimism at end (1(bad)-10(good))]]-HMP_Brixton[[#This Row],[Optimism at start (1(bad)-10(good))]]</f>
        <v>-1</v>
      </c>
      <c r="N10" s="8">
        <v>19</v>
      </c>
      <c r="O10" s="8">
        <v>10</v>
      </c>
      <c r="P10" s="8">
        <f>HMP_Brixton[[#This Row],[Hours booked]]-HMP_Brixton[[#This Row],[Hours Attended]]</f>
        <v>9</v>
      </c>
    </row>
    <row r="11" spans="1:16" ht="19" customHeight="1" x14ac:dyDescent="0.35">
      <c r="A11" s="8" t="s">
        <v>166</v>
      </c>
      <c r="B11" s="8" t="s">
        <v>165</v>
      </c>
      <c r="C11" s="8" t="s">
        <v>19</v>
      </c>
      <c r="D11" s="47" t="s">
        <v>48</v>
      </c>
      <c r="E11" s="45" t="s">
        <v>332</v>
      </c>
      <c r="F11" s="46">
        <v>32795</v>
      </c>
      <c r="H11" s="8" t="s">
        <v>69</v>
      </c>
      <c r="I11" s="8" t="s">
        <v>50</v>
      </c>
      <c r="J11" s="47" t="s">
        <v>61</v>
      </c>
      <c r="K11" s="8">
        <v>4</v>
      </c>
      <c r="L11" s="8">
        <v>5</v>
      </c>
      <c r="M11" s="8">
        <f>HMP_Brixton[[#This Row],[Optimism at end (1(bad)-10(good))]]-HMP_Brixton[[#This Row],[Optimism at start (1(bad)-10(good))]]</f>
        <v>1</v>
      </c>
      <c r="N11" s="8">
        <v>15</v>
      </c>
      <c r="O11" s="8">
        <v>13</v>
      </c>
      <c r="P11" s="8">
        <f>HMP_Brixton[[#This Row],[Hours booked]]-HMP_Brixton[[#This Row],[Hours Attended]]</f>
        <v>2</v>
      </c>
    </row>
    <row r="12" spans="1:16" ht="19" customHeight="1" x14ac:dyDescent="0.35">
      <c r="A12" s="8" t="s">
        <v>168</v>
      </c>
      <c r="B12" s="8" t="s">
        <v>167</v>
      </c>
      <c r="C12" s="8" t="s">
        <v>19</v>
      </c>
      <c r="D12" s="47" t="s">
        <v>48</v>
      </c>
      <c r="E12" s="45" t="s">
        <v>333</v>
      </c>
      <c r="F12" s="46">
        <v>28960</v>
      </c>
      <c r="H12" s="8" t="s">
        <v>91</v>
      </c>
      <c r="I12" s="8" t="s">
        <v>50</v>
      </c>
      <c r="J12" s="47" t="s">
        <v>61</v>
      </c>
      <c r="K12" s="8">
        <v>4</v>
      </c>
      <c r="L12" s="8">
        <v>5</v>
      </c>
      <c r="M12" s="8">
        <f>HMP_Brixton[[#This Row],[Optimism at end (1(bad)-10(good))]]-HMP_Brixton[[#This Row],[Optimism at start (1(bad)-10(good))]]</f>
        <v>1</v>
      </c>
      <c r="N12" s="8">
        <v>10</v>
      </c>
      <c r="O12" s="8">
        <v>8</v>
      </c>
      <c r="P12" s="8">
        <f>HMP_Brixton[[#This Row],[Hours booked]]-HMP_Brixton[[#This Row],[Hours Attended]]</f>
        <v>2</v>
      </c>
    </row>
    <row r="13" spans="1:16" ht="19" customHeight="1" x14ac:dyDescent="0.35">
      <c r="A13" s="8" t="s">
        <v>169</v>
      </c>
      <c r="B13" s="8" t="s">
        <v>92</v>
      </c>
      <c r="C13" s="8" t="s">
        <v>19</v>
      </c>
      <c r="D13" s="47" t="s">
        <v>48</v>
      </c>
      <c r="E13" s="8" t="s">
        <v>336</v>
      </c>
      <c r="F13" s="46">
        <v>31292</v>
      </c>
      <c r="H13" s="8" t="s">
        <v>69</v>
      </c>
      <c r="I13" s="8" t="s">
        <v>64</v>
      </c>
      <c r="J13" s="47" t="s">
        <v>51</v>
      </c>
      <c r="K13" s="8">
        <v>5</v>
      </c>
      <c r="L13" s="8">
        <v>6</v>
      </c>
      <c r="M13" s="8">
        <f>HMP_Brixton[[#This Row],[Optimism at end (1(bad)-10(good))]]-HMP_Brixton[[#This Row],[Optimism at start (1(bad)-10(good))]]</f>
        <v>1</v>
      </c>
      <c r="N13" s="8">
        <v>20</v>
      </c>
      <c r="O13" s="8">
        <v>19</v>
      </c>
      <c r="P13" s="8">
        <f>HMP_Brixton[[#This Row],[Hours booked]]-HMP_Brixton[[#This Row],[Hours Attended]]</f>
        <v>1</v>
      </c>
    </row>
    <row r="14" spans="1:16" ht="19" customHeight="1" x14ac:dyDescent="0.35">
      <c r="A14" s="8" t="s">
        <v>171</v>
      </c>
      <c r="B14" s="8" t="s">
        <v>170</v>
      </c>
      <c r="C14" s="8" t="s">
        <v>19</v>
      </c>
      <c r="D14" s="47" t="s">
        <v>48</v>
      </c>
      <c r="E14" s="8" t="s">
        <v>336</v>
      </c>
      <c r="F14" s="46">
        <v>36914</v>
      </c>
      <c r="H14" s="8" t="s">
        <v>69</v>
      </c>
      <c r="I14" s="8" t="s">
        <v>50</v>
      </c>
      <c r="J14" s="47" t="s">
        <v>61</v>
      </c>
      <c r="K14" s="8">
        <v>4</v>
      </c>
      <c r="L14" s="8">
        <v>5</v>
      </c>
      <c r="M14" s="8">
        <f>HMP_Brixton[[#This Row],[Optimism at end (1(bad)-10(good))]]-HMP_Brixton[[#This Row],[Optimism at start (1(bad)-10(good))]]</f>
        <v>1</v>
      </c>
      <c r="N14" s="8">
        <v>15</v>
      </c>
      <c r="O14" s="8">
        <v>13</v>
      </c>
      <c r="P14" s="8">
        <f>HMP_Brixton[[#This Row],[Hours booked]]-HMP_Brixton[[#This Row],[Hours Attended]]</f>
        <v>2</v>
      </c>
    </row>
    <row r="15" spans="1:16" ht="19" customHeight="1" x14ac:dyDescent="0.35">
      <c r="A15" s="8" t="s">
        <v>173</v>
      </c>
      <c r="B15" s="8" t="s">
        <v>172</v>
      </c>
      <c r="C15" s="8" t="s">
        <v>19</v>
      </c>
      <c r="D15" s="47" t="s">
        <v>48</v>
      </c>
      <c r="E15" s="8" t="s">
        <v>340</v>
      </c>
      <c r="F15" s="46">
        <v>33919</v>
      </c>
      <c r="H15" s="8" t="s">
        <v>91</v>
      </c>
      <c r="I15" s="47" t="s">
        <v>55</v>
      </c>
      <c r="J15" s="47" t="s">
        <v>61</v>
      </c>
      <c r="K15" s="8">
        <v>3</v>
      </c>
      <c r="L15" s="8">
        <v>6</v>
      </c>
      <c r="M15" s="8">
        <f>HMP_Brixton[[#This Row],[Optimism at end (1(bad)-10(good))]]-HMP_Brixton[[#This Row],[Optimism at start (1(bad)-10(good))]]</f>
        <v>3</v>
      </c>
      <c r="N15" s="8">
        <v>20</v>
      </c>
      <c r="O15" s="8">
        <v>19</v>
      </c>
      <c r="P15" s="8">
        <f>HMP_Brixton[[#This Row],[Hours booked]]-HMP_Brixton[[#This Row],[Hours Attended]]</f>
        <v>1</v>
      </c>
    </row>
    <row r="16" spans="1:16" ht="19" customHeight="1" x14ac:dyDescent="0.35">
      <c r="A16" s="8" t="s">
        <v>174</v>
      </c>
      <c r="B16" s="8" t="s">
        <v>84</v>
      </c>
      <c r="C16" s="8" t="s">
        <v>19</v>
      </c>
      <c r="D16" s="47" t="s">
        <v>48</v>
      </c>
      <c r="E16" s="45" t="s">
        <v>324</v>
      </c>
      <c r="F16" s="46">
        <v>29381</v>
      </c>
      <c r="H16" s="8" t="s">
        <v>69</v>
      </c>
      <c r="I16" s="47" t="s">
        <v>55</v>
      </c>
      <c r="J16" s="47" t="s">
        <v>61</v>
      </c>
      <c r="K16" s="8">
        <v>6</v>
      </c>
      <c r="L16" s="8">
        <v>6</v>
      </c>
      <c r="M16" s="8">
        <f>HMP_Brixton[[#This Row],[Optimism at end (1(bad)-10(good))]]-HMP_Brixton[[#This Row],[Optimism at start (1(bad)-10(good))]]</f>
        <v>0</v>
      </c>
      <c r="N16" s="8">
        <v>13</v>
      </c>
      <c r="O16" s="8">
        <v>12</v>
      </c>
      <c r="P16" s="8">
        <f>HMP_Brixton[[#This Row],[Hours booked]]-HMP_Brixton[[#This Row],[Hours Attended]]</f>
        <v>1</v>
      </c>
    </row>
    <row r="17" spans="1:16" ht="19" customHeight="1" x14ac:dyDescent="0.35">
      <c r="A17" s="8" t="s">
        <v>176</v>
      </c>
      <c r="B17" s="8" t="s">
        <v>175</v>
      </c>
      <c r="C17" s="8" t="s">
        <v>19</v>
      </c>
      <c r="D17" s="47" t="s">
        <v>48</v>
      </c>
      <c r="E17" s="45" t="s">
        <v>325</v>
      </c>
      <c r="F17" s="46">
        <v>24682</v>
      </c>
      <c r="H17" s="8" t="s">
        <v>91</v>
      </c>
      <c r="I17" s="47" t="s">
        <v>55</v>
      </c>
      <c r="J17" s="47" t="s">
        <v>70</v>
      </c>
      <c r="K17" s="8">
        <v>3</v>
      </c>
      <c r="L17" s="8">
        <v>6</v>
      </c>
      <c r="M17" s="8">
        <f>HMP_Brixton[[#This Row],[Optimism at end (1(bad)-10(good))]]-HMP_Brixton[[#This Row],[Optimism at start (1(bad)-10(good))]]</f>
        <v>3</v>
      </c>
      <c r="N17" s="8">
        <v>19</v>
      </c>
      <c r="O17" s="8">
        <v>10</v>
      </c>
      <c r="P17" s="8">
        <f>HMP_Brixton[[#This Row],[Hours booked]]-HMP_Brixton[[#This Row],[Hours Attended]]</f>
        <v>9</v>
      </c>
    </row>
    <row r="18" spans="1:16" ht="19" customHeight="1" x14ac:dyDescent="0.35">
      <c r="A18" s="8" t="s">
        <v>178</v>
      </c>
      <c r="B18" s="8" t="s">
        <v>177</v>
      </c>
      <c r="C18" s="8" t="s">
        <v>19</v>
      </c>
      <c r="D18" s="47" t="s">
        <v>59</v>
      </c>
      <c r="E18" s="45" t="s">
        <v>326</v>
      </c>
      <c r="F18" s="46">
        <v>34120</v>
      </c>
      <c r="H18" s="8" t="s">
        <v>69</v>
      </c>
      <c r="I18" s="8" t="s">
        <v>64</v>
      </c>
      <c r="J18" s="47" t="s">
        <v>61</v>
      </c>
      <c r="K18" s="8">
        <v>10</v>
      </c>
      <c r="L18" s="8">
        <v>10</v>
      </c>
      <c r="M18" s="8">
        <f>HMP_Brixton[[#This Row],[Optimism at end (1(bad)-10(good))]]-HMP_Brixton[[#This Row],[Optimism at start (1(bad)-10(good))]]</f>
        <v>0</v>
      </c>
      <c r="N18" s="8">
        <v>7</v>
      </c>
      <c r="O18" s="8">
        <v>7</v>
      </c>
      <c r="P18" s="8">
        <f>HMP_Brixton[[#This Row],[Hours booked]]-HMP_Brixton[[#This Row],[Hours Attended]]</f>
        <v>0</v>
      </c>
    </row>
    <row r="19" spans="1:16" ht="19" customHeight="1" x14ac:dyDescent="0.35">
      <c r="A19" s="8" t="s">
        <v>180</v>
      </c>
      <c r="B19" s="8" t="s">
        <v>179</v>
      </c>
      <c r="C19" s="8" t="s">
        <v>19</v>
      </c>
      <c r="D19" s="47" t="s">
        <v>59</v>
      </c>
      <c r="E19" s="45" t="s">
        <v>327</v>
      </c>
      <c r="F19" s="46">
        <v>31038</v>
      </c>
      <c r="H19" s="8" t="s">
        <v>69</v>
      </c>
      <c r="I19" s="47" t="s">
        <v>55</v>
      </c>
      <c r="J19" s="47" t="s">
        <v>56</v>
      </c>
      <c r="K19" s="48">
        <v>4</v>
      </c>
      <c r="L19" s="48">
        <v>5</v>
      </c>
      <c r="M19" s="8">
        <f>HMP_Brixton[[#This Row],[Optimism at end (1(bad)-10(good))]]-HMP_Brixton[[#This Row],[Optimism at start (1(bad)-10(good))]]</f>
        <v>1</v>
      </c>
      <c r="N19" s="48">
        <v>9</v>
      </c>
      <c r="O19" s="48">
        <v>8</v>
      </c>
      <c r="P19" s="8">
        <f>HMP_Brixton[[#This Row],[Hours booked]]-HMP_Brixton[[#This Row],[Hours Attended]]</f>
        <v>1</v>
      </c>
    </row>
    <row r="20" spans="1:16" ht="19" customHeight="1" x14ac:dyDescent="0.35">
      <c r="A20" s="8" t="s">
        <v>182</v>
      </c>
      <c r="B20" s="8" t="s">
        <v>181</v>
      </c>
      <c r="C20" s="8" t="s">
        <v>19</v>
      </c>
      <c r="D20" s="47" t="s">
        <v>59</v>
      </c>
      <c r="E20" s="45" t="s">
        <v>328</v>
      </c>
      <c r="F20" s="46">
        <v>33073</v>
      </c>
      <c r="H20" s="8" t="s">
        <v>79</v>
      </c>
      <c r="I20" s="8" t="s">
        <v>50</v>
      </c>
      <c r="J20" s="47" t="s">
        <v>51</v>
      </c>
      <c r="K20" s="48">
        <v>2</v>
      </c>
      <c r="L20" s="48">
        <v>3</v>
      </c>
      <c r="M20" s="8">
        <f>HMP_Brixton[[#This Row],[Optimism at end (1(bad)-10(good))]]-HMP_Brixton[[#This Row],[Optimism at start (1(bad)-10(good))]]</f>
        <v>1</v>
      </c>
      <c r="N20" s="48">
        <v>11</v>
      </c>
      <c r="O20" s="48">
        <v>10</v>
      </c>
      <c r="P20" s="8">
        <f>HMP_Brixton[[#This Row],[Hours booked]]-HMP_Brixton[[#This Row],[Hours Attended]]</f>
        <v>1</v>
      </c>
    </row>
    <row r="21" spans="1:16" ht="19" customHeight="1" x14ac:dyDescent="0.35">
      <c r="A21" s="8" t="s">
        <v>184</v>
      </c>
      <c r="B21" s="8" t="s">
        <v>183</v>
      </c>
      <c r="C21" s="8" t="s">
        <v>19</v>
      </c>
      <c r="D21" s="47" t="s">
        <v>152</v>
      </c>
      <c r="E21" s="45" t="s">
        <v>329</v>
      </c>
      <c r="F21" s="46">
        <v>22288</v>
      </c>
      <c r="H21" s="8" t="s">
        <v>49</v>
      </c>
      <c r="I21" s="8" t="s">
        <v>50</v>
      </c>
      <c r="J21" s="47" t="s">
        <v>51</v>
      </c>
      <c r="K21" s="8">
        <v>8</v>
      </c>
      <c r="L21" s="8">
        <v>9</v>
      </c>
      <c r="M21" s="8">
        <f>HMP_Brixton[[#This Row],[Optimism at end (1(bad)-10(good))]]-HMP_Brixton[[#This Row],[Optimism at start (1(bad)-10(good))]]</f>
        <v>1</v>
      </c>
      <c r="N21" s="8">
        <v>16</v>
      </c>
      <c r="O21" s="8">
        <v>16</v>
      </c>
      <c r="P21" s="8">
        <f>HMP_Brixton[[#This Row],[Hours booked]]-HMP_Brixton[[#This Row],[Hours Attended]]</f>
        <v>0</v>
      </c>
    </row>
    <row r="22" spans="1:16" ht="19" customHeight="1" x14ac:dyDescent="0.35">
      <c r="A22" s="8" t="s">
        <v>186</v>
      </c>
      <c r="B22" s="8" t="s">
        <v>185</v>
      </c>
      <c r="C22" s="8" t="s">
        <v>19</v>
      </c>
      <c r="D22" s="47" t="s">
        <v>152</v>
      </c>
      <c r="E22" s="45" t="s">
        <v>330</v>
      </c>
      <c r="F22" s="46">
        <v>29692</v>
      </c>
      <c r="H22" s="8" t="s">
        <v>73</v>
      </c>
      <c r="I22" s="8" t="s">
        <v>64</v>
      </c>
      <c r="J22" s="47" t="s">
        <v>61</v>
      </c>
      <c r="K22" s="8">
        <v>8</v>
      </c>
      <c r="L22" s="8">
        <v>7</v>
      </c>
      <c r="M22" s="8">
        <f>HMP_Brixton[[#This Row],[Optimism at end (1(bad)-10(good))]]-HMP_Brixton[[#This Row],[Optimism at start (1(bad)-10(good))]]</f>
        <v>-1</v>
      </c>
      <c r="N22" s="8">
        <v>19</v>
      </c>
      <c r="O22" s="8">
        <v>10</v>
      </c>
      <c r="P22" s="8">
        <f>HMP_Brixton[[#This Row],[Hours booked]]-HMP_Brixton[[#This Row],[Hours Attended]]</f>
        <v>9</v>
      </c>
    </row>
    <row r="23" spans="1:16" ht="19" customHeight="1" x14ac:dyDescent="0.35">
      <c r="A23" s="8" t="s">
        <v>188</v>
      </c>
      <c r="B23" s="8" t="s">
        <v>187</v>
      </c>
      <c r="C23" s="8" t="s">
        <v>19</v>
      </c>
      <c r="D23" s="47" t="s">
        <v>152</v>
      </c>
      <c r="E23" s="45" t="s">
        <v>331</v>
      </c>
      <c r="F23" s="46">
        <v>38598</v>
      </c>
      <c r="H23" s="8" t="s">
        <v>91</v>
      </c>
      <c r="I23" s="8" t="s">
        <v>50</v>
      </c>
      <c r="J23" s="47" t="s">
        <v>51</v>
      </c>
      <c r="K23" s="48">
        <v>3</v>
      </c>
      <c r="L23" s="48">
        <v>3</v>
      </c>
      <c r="M23" s="8">
        <f>HMP_Brixton[[#This Row],[Optimism at end (1(bad)-10(good))]]-HMP_Brixton[[#This Row],[Optimism at start (1(bad)-10(good))]]</f>
        <v>0</v>
      </c>
      <c r="N23" s="48">
        <v>26</v>
      </c>
      <c r="O23" s="48">
        <v>24</v>
      </c>
      <c r="P23" s="8">
        <f>HMP_Brixton[[#This Row],[Hours booked]]-HMP_Brixton[[#This Row],[Hours Attended]]</f>
        <v>2</v>
      </c>
    </row>
    <row r="24" spans="1:16" ht="19" customHeight="1" x14ac:dyDescent="0.35">
      <c r="A24" s="8" t="s">
        <v>190</v>
      </c>
      <c r="B24" s="8" t="s">
        <v>189</v>
      </c>
      <c r="C24" s="8" t="s">
        <v>19</v>
      </c>
      <c r="D24" s="47" t="s">
        <v>48</v>
      </c>
      <c r="E24" s="45" t="s">
        <v>332</v>
      </c>
      <c r="F24" s="46">
        <v>21974</v>
      </c>
      <c r="H24" s="8" t="s">
        <v>49</v>
      </c>
      <c r="I24" s="8" t="s">
        <v>50</v>
      </c>
      <c r="J24" s="47" t="s">
        <v>51</v>
      </c>
      <c r="K24" s="8">
        <v>2</v>
      </c>
      <c r="L24" s="8">
        <v>3</v>
      </c>
      <c r="M24" s="8">
        <f>HMP_Brixton[[#This Row],[Optimism at end (1(bad)-10(good))]]-HMP_Brixton[[#This Row],[Optimism at start (1(bad)-10(good))]]</f>
        <v>1</v>
      </c>
      <c r="N24" s="8">
        <v>8</v>
      </c>
      <c r="O24" s="8">
        <v>7</v>
      </c>
      <c r="P24" s="8">
        <f>HMP_Brixton[[#This Row],[Hours booked]]-HMP_Brixton[[#This Row],[Hours Attended]]</f>
        <v>1</v>
      </c>
    </row>
    <row r="25" spans="1:16" ht="19" customHeight="1" x14ac:dyDescent="0.35">
      <c r="A25" s="8" t="s">
        <v>192</v>
      </c>
      <c r="B25" s="8" t="s">
        <v>191</v>
      </c>
      <c r="C25" s="8" t="s">
        <v>19</v>
      </c>
      <c r="D25" s="47" t="s">
        <v>48</v>
      </c>
      <c r="E25" s="45" t="s">
        <v>333</v>
      </c>
      <c r="F25" s="46">
        <v>39034</v>
      </c>
      <c r="H25" s="8" t="s">
        <v>54</v>
      </c>
      <c r="I25" s="47" t="s">
        <v>55</v>
      </c>
      <c r="J25" s="47" t="s">
        <v>56</v>
      </c>
      <c r="K25" s="8">
        <v>3</v>
      </c>
      <c r="L25" s="8">
        <v>3</v>
      </c>
      <c r="M25" s="8">
        <f>HMP_Brixton[[#This Row],[Optimism at end (1(bad)-10(good))]]-HMP_Brixton[[#This Row],[Optimism at start (1(bad)-10(good))]]</f>
        <v>0</v>
      </c>
      <c r="N25" s="8">
        <v>26</v>
      </c>
      <c r="O25" s="8">
        <v>24</v>
      </c>
      <c r="P25" s="8">
        <f>HMP_Brixton[[#This Row],[Hours booked]]-HMP_Brixton[[#This Row],[Hours Attended]]</f>
        <v>2</v>
      </c>
    </row>
    <row r="26" spans="1:16" ht="19" customHeight="1" x14ac:dyDescent="0.35">
      <c r="A26" s="8" t="s">
        <v>194</v>
      </c>
      <c r="B26" s="8" t="s">
        <v>193</v>
      </c>
      <c r="C26" s="8" t="s">
        <v>19</v>
      </c>
      <c r="D26" s="47" t="s">
        <v>48</v>
      </c>
      <c r="E26" s="45" t="s">
        <v>334</v>
      </c>
      <c r="F26" s="46">
        <v>25324</v>
      </c>
      <c r="H26" s="8" t="s">
        <v>60</v>
      </c>
      <c r="I26" s="8" t="s">
        <v>64</v>
      </c>
      <c r="J26" s="47" t="s">
        <v>56</v>
      </c>
      <c r="K26" s="8">
        <v>5</v>
      </c>
      <c r="L26" s="8">
        <v>6</v>
      </c>
      <c r="M26" s="8">
        <f>HMP_Brixton[[#This Row],[Optimism at end (1(bad)-10(good))]]-HMP_Brixton[[#This Row],[Optimism at start (1(bad)-10(good))]]</f>
        <v>1</v>
      </c>
      <c r="N26" s="8">
        <v>27</v>
      </c>
      <c r="O26" s="8">
        <v>25</v>
      </c>
      <c r="P26" s="8">
        <f>HMP_Brixton[[#This Row],[Hours booked]]-HMP_Brixton[[#This Row],[Hours Attended]]</f>
        <v>2</v>
      </c>
    </row>
    <row r="27" spans="1:16" ht="19" customHeight="1" x14ac:dyDescent="0.35">
      <c r="A27" s="8" t="s">
        <v>195</v>
      </c>
      <c r="B27" s="8" t="s">
        <v>179</v>
      </c>
      <c r="C27" s="8" t="s">
        <v>19</v>
      </c>
      <c r="D27" s="47" t="s">
        <v>48</v>
      </c>
      <c r="E27" s="45" t="s">
        <v>335</v>
      </c>
      <c r="F27" s="46">
        <v>35283</v>
      </c>
      <c r="H27" s="8" t="s">
        <v>73</v>
      </c>
      <c r="I27" s="8" t="s">
        <v>64</v>
      </c>
      <c r="J27" s="47" t="s">
        <v>56</v>
      </c>
      <c r="K27" s="8">
        <v>2</v>
      </c>
      <c r="L27" s="8">
        <v>2</v>
      </c>
      <c r="M27" s="8">
        <f>HMP_Brixton[[#This Row],[Optimism at end (1(bad)-10(good))]]-HMP_Brixton[[#This Row],[Optimism at start (1(bad)-10(good))]]</f>
        <v>0</v>
      </c>
      <c r="N27" s="8">
        <v>23</v>
      </c>
      <c r="O27" s="8">
        <v>23</v>
      </c>
      <c r="P27" s="8">
        <f>HMP_Brixton[[#This Row],[Hours booked]]-HMP_Brixton[[#This Row],[Hours Attended]]</f>
        <v>0</v>
      </c>
    </row>
    <row r="28" spans="1:16" ht="19" customHeight="1" x14ac:dyDescent="0.35">
      <c r="A28" s="8" t="s">
        <v>197</v>
      </c>
      <c r="B28" s="8" t="s">
        <v>196</v>
      </c>
      <c r="C28" s="8" t="s">
        <v>19</v>
      </c>
      <c r="D28" s="47" t="s">
        <v>48</v>
      </c>
      <c r="E28" s="45" t="s">
        <v>336</v>
      </c>
      <c r="F28" s="46">
        <v>25644</v>
      </c>
      <c r="H28" s="8" t="s">
        <v>76</v>
      </c>
      <c r="I28" s="8" t="s">
        <v>64</v>
      </c>
      <c r="J28" s="47" t="s">
        <v>56</v>
      </c>
      <c r="K28" s="8">
        <v>6</v>
      </c>
      <c r="L28" s="8">
        <v>7</v>
      </c>
      <c r="M28" s="8">
        <f>HMP_Brixton[[#This Row],[Optimism at end (1(bad)-10(good))]]-HMP_Brixton[[#This Row],[Optimism at start (1(bad)-10(good))]]</f>
        <v>1</v>
      </c>
      <c r="N28" s="8">
        <v>8</v>
      </c>
      <c r="O28" s="8">
        <v>8</v>
      </c>
      <c r="P28" s="8">
        <f>HMP_Brixton[[#This Row],[Hours booked]]-HMP_Brixton[[#This Row],[Hours Attended]]</f>
        <v>0</v>
      </c>
    </row>
    <row r="29" spans="1:16" ht="19" customHeight="1" x14ac:dyDescent="0.35">
      <c r="A29" s="8" t="s">
        <v>199</v>
      </c>
      <c r="B29" s="8" t="s">
        <v>198</v>
      </c>
      <c r="C29" s="8" t="s">
        <v>19</v>
      </c>
      <c r="D29" s="47" t="s">
        <v>48</v>
      </c>
      <c r="E29" s="45" t="s">
        <v>337</v>
      </c>
      <c r="F29" s="46">
        <v>34525</v>
      </c>
      <c r="H29" s="8" t="s">
        <v>79</v>
      </c>
      <c r="I29" s="8" t="s">
        <v>64</v>
      </c>
      <c r="J29" s="47" t="s">
        <v>61</v>
      </c>
      <c r="K29" s="8">
        <v>4</v>
      </c>
      <c r="L29" s="8">
        <v>4</v>
      </c>
      <c r="M29" s="8">
        <f>HMP_Brixton[[#This Row],[Optimism at end (1(bad)-10(good))]]-HMP_Brixton[[#This Row],[Optimism at start (1(bad)-10(good))]]</f>
        <v>0</v>
      </c>
      <c r="N29" s="8">
        <v>19</v>
      </c>
      <c r="O29" s="8">
        <v>18</v>
      </c>
      <c r="P29" s="8">
        <f>HMP_Brixton[[#This Row],[Hours booked]]-HMP_Brixton[[#This Row],[Hours Attended]]</f>
        <v>1</v>
      </c>
    </row>
    <row r="30" spans="1:16" ht="19" customHeight="1" x14ac:dyDescent="0.35">
      <c r="A30" s="8" t="s">
        <v>200</v>
      </c>
      <c r="B30" s="8" t="s">
        <v>177</v>
      </c>
      <c r="C30" s="8" t="s">
        <v>19</v>
      </c>
      <c r="D30" s="47" t="s">
        <v>48</v>
      </c>
      <c r="E30" s="45" t="s">
        <v>338</v>
      </c>
      <c r="F30" s="46">
        <v>32442</v>
      </c>
      <c r="H30" s="8" t="s">
        <v>69</v>
      </c>
      <c r="I30" s="47" t="s">
        <v>55</v>
      </c>
      <c r="J30" s="47" t="s">
        <v>61</v>
      </c>
      <c r="K30" s="8">
        <v>6</v>
      </c>
      <c r="L30" s="8">
        <v>6</v>
      </c>
      <c r="M30" s="8">
        <f>HMP_Brixton[[#This Row],[Optimism at end (1(bad)-10(good))]]-HMP_Brixton[[#This Row],[Optimism at start (1(bad)-10(good))]]</f>
        <v>0</v>
      </c>
      <c r="N30" s="8">
        <v>5</v>
      </c>
      <c r="O30" s="8">
        <v>5</v>
      </c>
      <c r="P30" s="8">
        <f>HMP_Brixton[[#This Row],[Hours booked]]-HMP_Brixton[[#This Row],[Hours Attended]]</f>
        <v>0</v>
      </c>
    </row>
    <row r="31" spans="1:16" ht="19" customHeight="1" x14ac:dyDescent="0.35">
      <c r="A31" s="8" t="s">
        <v>202</v>
      </c>
      <c r="B31" s="8" t="s">
        <v>201</v>
      </c>
      <c r="C31" s="8" t="s">
        <v>19</v>
      </c>
      <c r="D31" s="47" t="s">
        <v>59</v>
      </c>
      <c r="E31" s="45" t="s">
        <v>339</v>
      </c>
      <c r="F31" s="46">
        <v>36046</v>
      </c>
      <c r="H31" s="8" t="s">
        <v>69</v>
      </c>
      <c r="I31" s="8" t="s">
        <v>64</v>
      </c>
      <c r="J31" s="47" t="s">
        <v>70</v>
      </c>
      <c r="K31" s="8">
        <v>2</v>
      </c>
      <c r="L31" s="8">
        <v>6</v>
      </c>
      <c r="M31" s="8">
        <f>HMP_Brixton[[#This Row],[Optimism at end (1(bad)-10(good))]]-HMP_Brixton[[#This Row],[Optimism at start (1(bad)-10(good))]]</f>
        <v>4</v>
      </c>
      <c r="N31" s="8">
        <v>11</v>
      </c>
      <c r="O31" s="8">
        <v>10</v>
      </c>
      <c r="P31" s="8">
        <f>HMP_Brixton[[#This Row],[Hours booked]]-HMP_Brixton[[#This Row],[Hours Attended]]</f>
        <v>1</v>
      </c>
    </row>
    <row r="32" spans="1:16" ht="19" customHeight="1" x14ac:dyDescent="0.35">
      <c r="A32" s="8" t="s">
        <v>204</v>
      </c>
      <c r="B32" s="8" t="s">
        <v>203</v>
      </c>
      <c r="C32" s="8" t="s">
        <v>19</v>
      </c>
      <c r="D32" s="47" t="s">
        <v>59</v>
      </c>
      <c r="E32" s="45" t="s">
        <v>340</v>
      </c>
      <c r="F32" s="46">
        <v>30087</v>
      </c>
      <c r="H32" s="8" t="s">
        <v>60</v>
      </c>
      <c r="I32" s="8" t="s">
        <v>50</v>
      </c>
      <c r="J32" s="47" t="s">
        <v>56</v>
      </c>
      <c r="K32" s="8">
        <v>3</v>
      </c>
      <c r="L32" s="8">
        <v>3</v>
      </c>
      <c r="M32" s="8">
        <f>HMP_Brixton[[#This Row],[Optimism at end (1(bad)-10(good))]]-HMP_Brixton[[#This Row],[Optimism at start (1(bad)-10(good))]]</f>
        <v>0</v>
      </c>
      <c r="N32" s="8">
        <v>6</v>
      </c>
      <c r="O32" s="8">
        <v>6</v>
      </c>
      <c r="P32" s="8">
        <f>HMP_Brixton[[#This Row],[Hours booked]]-HMP_Brixton[[#This Row],[Hours Attended]]</f>
        <v>0</v>
      </c>
    </row>
    <row r="33" spans="1:16" ht="19" customHeight="1" x14ac:dyDescent="0.35">
      <c r="A33" s="8" t="s">
        <v>205</v>
      </c>
      <c r="B33" s="8" t="s">
        <v>187</v>
      </c>
      <c r="C33" s="8" t="s">
        <v>19</v>
      </c>
      <c r="D33" s="47" t="s">
        <v>59</v>
      </c>
      <c r="E33" s="45" t="s">
        <v>341</v>
      </c>
      <c r="F33" s="46">
        <v>35155</v>
      </c>
      <c r="H33" s="8" t="s">
        <v>91</v>
      </c>
      <c r="I33" s="8" t="s">
        <v>50</v>
      </c>
      <c r="J33" s="47" t="s">
        <v>61</v>
      </c>
      <c r="K33" s="8">
        <v>3</v>
      </c>
      <c r="L33" s="8">
        <v>4</v>
      </c>
      <c r="M33" s="8">
        <f>HMP_Brixton[[#This Row],[Optimism at end (1(bad)-10(good))]]-HMP_Brixton[[#This Row],[Optimism at start (1(bad)-10(good))]]</f>
        <v>1</v>
      </c>
      <c r="N33" s="8">
        <v>14</v>
      </c>
      <c r="O33" s="8">
        <v>8</v>
      </c>
      <c r="P33" s="8">
        <f>HMP_Brixton[[#This Row],[Hours booked]]-HMP_Brixton[[#This Row],[Hours Attended]]</f>
        <v>6</v>
      </c>
    </row>
    <row r="34" spans="1:16" ht="19" customHeight="1" x14ac:dyDescent="0.35">
      <c r="A34" s="8" t="s">
        <v>207</v>
      </c>
      <c r="B34" s="8" t="s">
        <v>206</v>
      </c>
      <c r="C34" s="8" t="s">
        <v>19</v>
      </c>
      <c r="D34" s="47" t="s">
        <v>59</v>
      </c>
      <c r="E34" s="45" t="s">
        <v>342</v>
      </c>
      <c r="F34" s="46">
        <v>29392</v>
      </c>
      <c r="H34" s="8" t="s">
        <v>49</v>
      </c>
      <c r="I34" s="8" t="s">
        <v>64</v>
      </c>
      <c r="J34" s="47" t="s">
        <v>56</v>
      </c>
      <c r="K34" s="8">
        <v>1</v>
      </c>
      <c r="L34" s="8">
        <v>2</v>
      </c>
      <c r="M34" s="8">
        <f>HMP_Brixton[[#This Row],[Optimism at end (1(bad)-10(good))]]-HMP_Brixton[[#This Row],[Optimism at start (1(bad)-10(good))]]</f>
        <v>1</v>
      </c>
      <c r="N34" s="8">
        <v>13</v>
      </c>
      <c r="O34" s="8">
        <v>5</v>
      </c>
      <c r="P34" s="8">
        <f>HMP_Brixton[[#This Row],[Hours booked]]-HMP_Brixton[[#This Row],[Hours Attended]]</f>
        <v>8</v>
      </c>
    </row>
    <row r="35" spans="1:16" ht="19" customHeight="1" x14ac:dyDescent="0.35">
      <c r="A35" s="8" t="s">
        <v>209</v>
      </c>
      <c r="B35" s="8" t="s">
        <v>208</v>
      </c>
      <c r="C35" s="8" t="s">
        <v>19</v>
      </c>
      <c r="D35" s="47" t="s">
        <v>59</v>
      </c>
      <c r="E35" s="45" t="s">
        <v>324</v>
      </c>
      <c r="F35" s="46">
        <v>26272</v>
      </c>
      <c r="H35" s="8" t="s">
        <v>54</v>
      </c>
      <c r="I35" s="8" t="s">
        <v>64</v>
      </c>
      <c r="J35" s="47" t="s">
        <v>56</v>
      </c>
      <c r="K35" s="8">
        <v>1</v>
      </c>
      <c r="L35" s="8">
        <v>2</v>
      </c>
      <c r="M35" s="8">
        <f>HMP_Brixton[[#This Row],[Optimism at end (1(bad)-10(good))]]-HMP_Brixton[[#This Row],[Optimism at start (1(bad)-10(good))]]</f>
        <v>1</v>
      </c>
      <c r="N35" s="8">
        <v>14</v>
      </c>
      <c r="O35" s="8">
        <v>6</v>
      </c>
      <c r="P35" s="8">
        <f>HMP_Brixton[[#This Row],[Hours booked]]-HMP_Brixton[[#This Row],[Hours Attended]]</f>
        <v>8</v>
      </c>
    </row>
    <row r="36" spans="1:16" ht="19" customHeight="1" x14ac:dyDescent="0.35">
      <c r="A36" s="8" t="s">
        <v>211</v>
      </c>
      <c r="B36" s="8" t="s">
        <v>210</v>
      </c>
      <c r="C36" s="8" t="s">
        <v>19</v>
      </c>
      <c r="D36" s="47" t="s">
        <v>59</v>
      </c>
      <c r="E36" s="45" t="s">
        <v>325</v>
      </c>
      <c r="F36" s="46">
        <v>23037</v>
      </c>
      <c r="H36" s="8" t="s">
        <v>76</v>
      </c>
      <c r="I36" s="47" t="s">
        <v>55</v>
      </c>
      <c r="J36" s="47" t="s">
        <v>61</v>
      </c>
      <c r="K36" s="8">
        <v>6</v>
      </c>
      <c r="L36" s="8">
        <v>8</v>
      </c>
      <c r="M36" s="8">
        <f>HMP_Brixton[[#This Row],[Optimism at end (1(bad)-10(good))]]-HMP_Brixton[[#This Row],[Optimism at start (1(bad)-10(good))]]</f>
        <v>2</v>
      </c>
      <c r="N36" s="8">
        <v>12</v>
      </c>
      <c r="O36" s="8">
        <v>6</v>
      </c>
      <c r="P36" s="8">
        <f>HMP_Brixton[[#This Row],[Hours booked]]-HMP_Brixton[[#This Row],[Hours Attended]]</f>
        <v>6</v>
      </c>
    </row>
    <row r="37" spans="1:16" ht="19" customHeight="1" x14ac:dyDescent="0.35">
      <c r="A37" s="8" t="s">
        <v>213</v>
      </c>
      <c r="B37" s="8" t="s">
        <v>212</v>
      </c>
      <c r="C37" s="8" t="s">
        <v>19</v>
      </c>
      <c r="D37" s="47" t="s">
        <v>59</v>
      </c>
      <c r="E37" s="45" t="s">
        <v>326</v>
      </c>
      <c r="F37" s="46">
        <v>34075</v>
      </c>
      <c r="H37" s="8" t="s">
        <v>91</v>
      </c>
      <c r="I37" s="8" t="s">
        <v>50</v>
      </c>
      <c r="J37" s="47" t="s">
        <v>61</v>
      </c>
      <c r="K37" s="8">
        <v>3</v>
      </c>
      <c r="L37" s="8">
        <v>4</v>
      </c>
      <c r="M37" s="8">
        <f>HMP_Brixton[[#This Row],[Optimism at end (1(bad)-10(good))]]-HMP_Brixton[[#This Row],[Optimism at start (1(bad)-10(good))]]</f>
        <v>1</v>
      </c>
      <c r="N37" s="8">
        <v>14</v>
      </c>
      <c r="O37" s="8">
        <v>8</v>
      </c>
      <c r="P37" s="8">
        <f>HMP_Brixton[[#This Row],[Hours booked]]-HMP_Brixton[[#This Row],[Hours Attended]]</f>
        <v>6</v>
      </c>
    </row>
    <row r="38" spans="1:16" ht="19" customHeight="1" x14ac:dyDescent="0.35">
      <c r="A38" s="8" t="s">
        <v>215</v>
      </c>
      <c r="B38" s="8" t="s">
        <v>214</v>
      </c>
      <c r="C38" s="8" t="s">
        <v>19</v>
      </c>
      <c r="D38" s="47" t="s">
        <v>59</v>
      </c>
      <c r="E38" s="45" t="s">
        <v>327</v>
      </c>
      <c r="F38" s="46">
        <v>30740</v>
      </c>
      <c r="H38" s="8" t="s">
        <v>49</v>
      </c>
      <c r="I38" s="8" t="s">
        <v>64</v>
      </c>
      <c r="J38" s="47" t="s">
        <v>56</v>
      </c>
      <c r="K38" s="8">
        <v>1</v>
      </c>
      <c r="L38" s="8">
        <v>2</v>
      </c>
      <c r="M38" s="8">
        <f>HMP_Brixton[[#This Row],[Optimism at end (1(bad)-10(good))]]-HMP_Brixton[[#This Row],[Optimism at start (1(bad)-10(good))]]</f>
        <v>1</v>
      </c>
      <c r="N38" s="8">
        <v>13</v>
      </c>
      <c r="O38" s="8">
        <v>5</v>
      </c>
      <c r="P38" s="8">
        <f>HMP_Brixton[[#This Row],[Hours booked]]-HMP_Brixton[[#This Row],[Hours Attended]]</f>
        <v>8</v>
      </c>
    </row>
    <row r="39" spans="1:16" ht="19" customHeight="1" x14ac:dyDescent="0.35">
      <c r="A39" s="8" t="s">
        <v>217</v>
      </c>
      <c r="B39" s="8" t="s">
        <v>216</v>
      </c>
      <c r="C39" s="8" t="s">
        <v>19</v>
      </c>
      <c r="D39" s="47" t="s">
        <v>59</v>
      </c>
      <c r="E39" s="45" t="s">
        <v>328</v>
      </c>
      <c r="F39" s="46">
        <v>36719</v>
      </c>
      <c r="H39" s="8" t="s">
        <v>54</v>
      </c>
      <c r="I39" s="8" t="s">
        <v>64</v>
      </c>
      <c r="J39" s="47" t="s">
        <v>56</v>
      </c>
      <c r="K39" s="8">
        <v>1</v>
      </c>
      <c r="L39" s="8">
        <v>2</v>
      </c>
      <c r="M39" s="8">
        <f>HMP_Brixton[[#This Row],[Optimism at end (1(bad)-10(good))]]-HMP_Brixton[[#This Row],[Optimism at start (1(bad)-10(good))]]</f>
        <v>1</v>
      </c>
      <c r="N39" s="8">
        <v>14</v>
      </c>
      <c r="O39" s="8">
        <v>6</v>
      </c>
      <c r="P39" s="8">
        <f>HMP_Brixton[[#This Row],[Hours booked]]-HMP_Brixton[[#This Row],[Hours Attended]]</f>
        <v>8</v>
      </c>
    </row>
    <row r="40" spans="1:16" ht="19" customHeight="1" x14ac:dyDescent="0.35">
      <c r="A40" s="8" t="s">
        <v>219</v>
      </c>
      <c r="B40" s="8" t="s">
        <v>218</v>
      </c>
      <c r="C40" s="8" t="s">
        <v>19</v>
      </c>
      <c r="D40" s="47" t="s">
        <v>59</v>
      </c>
      <c r="E40" s="45" t="s">
        <v>329</v>
      </c>
      <c r="F40" s="46">
        <v>25873</v>
      </c>
      <c r="H40" s="8" t="s">
        <v>76</v>
      </c>
      <c r="I40" s="47" t="s">
        <v>55</v>
      </c>
      <c r="J40" s="47" t="s">
        <v>61</v>
      </c>
      <c r="K40" s="8">
        <v>6</v>
      </c>
      <c r="L40" s="8">
        <v>8</v>
      </c>
      <c r="M40" s="8">
        <f>HMP_Brixton[[#This Row],[Optimism at end (1(bad)-10(good))]]-HMP_Brixton[[#This Row],[Optimism at start (1(bad)-10(good))]]</f>
        <v>2</v>
      </c>
      <c r="N40" s="8">
        <v>12</v>
      </c>
      <c r="O40" s="8">
        <v>6</v>
      </c>
      <c r="P40" s="8">
        <f>HMP_Brixton[[#This Row],[Hours booked]]-HMP_Brixton[[#This Row],[Hours Attended]]</f>
        <v>6</v>
      </c>
    </row>
    <row r="41" spans="1:16" ht="19" customHeight="1" x14ac:dyDescent="0.35">
      <c r="A41" s="8" t="s">
        <v>221</v>
      </c>
      <c r="B41" s="8" t="s">
        <v>220</v>
      </c>
      <c r="C41" s="8" t="s">
        <v>19</v>
      </c>
      <c r="D41" s="47" t="s">
        <v>59</v>
      </c>
      <c r="E41" s="45" t="s">
        <v>330</v>
      </c>
      <c r="F41" s="46">
        <v>38126</v>
      </c>
      <c r="H41" s="8" t="s">
        <v>49</v>
      </c>
      <c r="I41" s="8" t="s">
        <v>64</v>
      </c>
      <c r="J41" s="47" t="s">
        <v>61</v>
      </c>
      <c r="K41" s="8">
        <v>4</v>
      </c>
      <c r="L41" s="8">
        <v>5</v>
      </c>
      <c r="M41" s="8">
        <f>HMP_Brixton[[#This Row],[Optimism at end (1(bad)-10(good))]]-HMP_Brixton[[#This Row],[Optimism at start (1(bad)-10(good))]]</f>
        <v>1</v>
      </c>
      <c r="N41" s="8">
        <v>9</v>
      </c>
      <c r="O41" s="8">
        <v>8</v>
      </c>
      <c r="P41" s="8">
        <f>HMP_Brixton[[#This Row],[Hours booked]]-HMP_Brixton[[#This Row],[Hours Attended]]</f>
        <v>1</v>
      </c>
    </row>
    <row r="42" spans="1:16" ht="19" customHeight="1" x14ac:dyDescent="0.35">
      <c r="A42" s="8" t="s">
        <v>223</v>
      </c>
      <c r="B42" s="8" t="s">
        <v>222</v>
      </c>
      <c r="C42" s="8" t="s">
        <v>19</v>
      </c>
      <c r="D42" s="47" t="s">
        <v>59</v>
      </c>
      <c r="E42" s="45" t="s">
        <v>331</v>
      </c>
      <c r="F42" s="46">
        <v>36013</v>
      </c>
      <c r="H42" s="8" t="s">
        <v>69</v>
      </c>
      <c r="I42" s="8" t="s">
        <v>50</v>
      </c>
      <c r="J42" s="47" t="s">
        <v>70</v>
      </c>
      <c r="K42" s="8">
        <v>2</v>
      </c>
      <c r="L42" s="8">
        <v>7</v>
      </c>
      <c r="M42" s="8">
        <f>HMP_Brixton[[#This Row],[Optimism at end (1(bad)-10(good))]]-HMP_Brixton[[#This Row],[Optimism at start (1(bad)-10(good))]]</f>
        <v>5</v>
      </c>
      <c r="N42" s="8">
        <v>32</v>
      </c>
      <c r="O42" s="8">
        <v>31</v>
      </c>
      <c r="P42" s="8">
        <f>HMP_Brixton[[#This Row],[Hours booked]]-HMP_Brixton[[#This Row],[Hours Attended]]</f>
        <v>1</v>
      </c>
    </row>
    <row r="43" spans="1:16" ht="19" customHeight="1" x14ac:dyDescent="0.35">
      <c r="A43" s="8" t="s">
        <v>225</v>
      </c>
      <c r="B43" s="8" t="s">
        <v>224</v>
      </c>
      <c r="C43" s="8" t="s">
        <v>19</v>
      </c>
      <c r="D43" s="47" t="s">
        <v>59</v>
      </c>
      <c r="E43" s="45" t="s">
        <v>332</v>
      </c>
      <c r="F43" s="46">
        <v>25283</v>
      </c>
      <c r="H43" s="8" t="s">
        <v>69</v>
      </c>
      <c r="I43" s="8" t="s">
        <v>50</v>
      </c>
      <c r="J43" s="47" t="s">
        <v>51</v>
      </c>
      <c r="K43" s="8">
        <v>4</v>
      </c>
      <c r="L43" s="8">
        <v>2</v>
      </c>
      <c r="M43" s="8">
        <f>HMP_Brixton[[#This Row],[Optimism at end (1(bad)-10(good))]]-HMP_Brixton[[#This Row],[Optimism at start (1(bad)-10(good))]]</f>
        <v>-2</v>
      </c>
      <c r="N43" s="8">
        <v>3</v>
      </c>
      <c r="O43" s="8">
        <v>2</v>
      </c>
      <c r="P43" s="8">
        <f>HMP_Brixton[[#This Row],[Hours booked]]-HMP_Brixton[[#This Row],[Hours Attended]]</f>
        <v>1</v>
      </c>
    </row>
    <row r="44" spans="1:16" ht="19" customHeight="1" x14ac:dyDescent="0.35">
      <c r="A44" s="8" t="s">
        <v>227</v>
      </c>
      <c r="B44" s="8" t="s">
        <v>226</v>
      </c>
      <c r="C44" s="8" t="s">
        <v>19</v>
      </c>
      <c r="D44" s="47" t="s">
        <v>59</v>
      </c>
      <c r="E44" s="45" t="s">
        <v>333</v>
      </c>
      <c r="F44" s="46">
        <v>33406</v>
      </c>
      <c r="H44" s="8" t="s">
        <v>76</v>
      </c>
      <c r="I44" s="47" t="s">
        <v>55</v>
      </c>
      <c r="J44" s="47" t="s">
        <v>61</v>
      </c>
      <c r="K44" s="8">
        <v>3</v>
      </c>
      <c r="L44" s="8">
        <v>3</v>
      </c>
      <c r="M44" s="8">
        <f>HMP_Brixton[[#This Row],[Optimism at end (1(bad)-10(good))]]-HMP_Brixton[[#This Row],[Optimism at start (1(bad)-10(good))]]</f>
        <v>0</v>
      </c>
      <c r="N44" s="8">
        <v>23</v>
      </c>
      <c r="O44" s="8">
        <v>22</v>
      </c>
      <c r="P44" s="8">
        <f>HMP_Brixton[[#This Row],[Hours booked]]-HMP_Brixton[[#This Row],[Hours Attended]]</f>
        <v>1</v>
      </c>
    </row>
    <row r="45" spans="1:16" ht="19" customHeight="1" x14ac:dyDescent="0.35">
      <c r="A45" s="8" t="s">
        <v>229</v>
      </c>
      <c r="B45" s="8" t="s">
        <v>228</v>
      </c>
      <c r="C45" s="8" t="s">
        <v>19</v>
      </c>
      <c r="D45" s="47" t="s">
        <v>59</v>
      </c>
      <c r="E45" s="45" t="s">
        <v>334</v>
      </c>
      <c r="F45" s="46">
        <v>32115</v>
      </c>
      <c r="H45" s="8" t="s">
        <v>79</v>
      </c>
      <c r="I45" s="8" t="s">
        <v>50</v>
      </c>
      <c r="J45" s="47" t="s">
        <v>61</v>
      </c>
      <c r="K45" s="8">
        <v>3</v>
      </c>
      <c r="L45" s="8">
        <v>4</v>
      </c>
      <c r="M45" s="8">
        <f>HMP_Brixton[[#This Row],[Optimism at end (1(bad)-10(good))]]-HMP_Brixton[[#This Row],[Optimism at start (1(bad)-10(good))]]</f>
        <v>1</v>
      </c>
      <c r="N45" s="8">
        <v>23</v>
      </c>
      <c r="O45" s="8">
        <v>23</v>
      </c>
      <c r="P45" s="8">
        <f>HMP_Brixton[[#This Row],[Hours booked]]-HMP_Brixton[[#This Row],[Hours Attended]]</f>
        <v>0</v>
      </c>
    </row>
    <row r="46" spans="1:16" ht="19" customHeight="1" x14ac:dyDescent="0.35">
      <c r="A46" s="8" t="s">
        <v>231</v>
      </c>
      <c r="B46" s="8" t="s">
        <v>230</v>
      </c>
      <c r="C46" s="8" t="s">
        <v>19</v>
      </c>
      <c r="D46" s="47" t="s">
        <v>59</v>
      </c>
      <c r="E46" s="45" t="s">
        <v>335</v>
      </c>
      <c r="F46" s="46">
        <v>27772</v>
      </c>
      <c r="H46" s="8" t="s">
        <v>79</v>
      </c>
      <c r="I46" s="47" t="s">
        <v>55</v>
      </c>
      <c r="J46" s="47" t="s">
        <v>61</v>
      </c>
      <c r="K46" s="8">
        <v>6</v>
      </c>
      <c r="L46" s="8">
        <v>8</v>
      </c>
      <c r="M46" s="8">
        <f>HMP_Brixton[[#This Row],[Optimism at end (1(bad)-10(good))]]-HMP_Brixton[[#This Row],[Optimism at start (1(bad)-10(good))]]</f>
        <v>2</v>
      </c>
      <c r="N46" s="8">
        <v>35</v>
      </c>
      <c r="O46" s="8">
        <v>34</v>
      </c>
      <c r="P46" s="8">
        <f>HMP_Brixton[[#This Row],[Hours booked]]-HMP_Brixton[[#This Row],[Hours Attended]]</f>
        <v>1</v>
      </c>
    </row>
    <row r="47" spans="1:16" ht="19" customHeight="1" x14ac:dyDescent="0.35">
      <c r="A47" s="8" t="s">
        <v>233</v>
      </c>
      <c r="B47" s="8" t="s">
        <v>232</v>
      </c>
      <c r="C47" s="8" t="s">
        <v>19</v>
      </c>
      <c r="D47" s="47" t="s">
        <v>59</v>
      </c>
      <c r="E47" s="45" t="s">
        <v>336</v>
      </c>
      <c r="F47" s="46">
        <v>36364</v>
      </c>
      <c r="H47" s="8" t="s">
        <v>60</v>
      </c>
      <c r="I47" s="8" t="s">
        <v>50</v>
      </c>
      <c r="J47" s="47" t="s">
        <v>61</v>
      </c>
      <c r="K47" s="8">
        <v>6</v>
      </c>
      <c r="L47" s="8">
        <v>7</v>
      </c>
      <c r="M47" s="8">
        <f>HMP_Brixton[[#This Row],[Optimism at end (1(bad)-10(good))]]-HMP_Brixton[[#This Row],[Optimism at start (1(bad)-10(good))]]</f>
        <v>1</v>
      </c>
      <c r="N47" s="8">
        <v>16</v>
      </c>
      <c r="O47" s="8">
        <v>15</v>
      </c>
      <c r="P47" s="8">
        <f>HMP_Brixton[[#This Row],[Hours booked]]-HMP_Brixton[[#This Row],[Hours Attended]]</f>
        <v>1</v>
      </c>
    </row>
    <row r="48" spans="1:16" ht="19" customHeight="1" x14ac:dyDescent="0.35">
      <c r="A48" s="8" t="s">
        <v>235</v>
      </c>
      <c r="B48" s="8" t="s">
        <v>234</v>
      </c>
      <c r="C48" s="8" t="s">
        <v>19</v>
      </c>
      <c r="D48" s="47" t="s">
        <v>59</v>
      </c>
      <c r="E48" s="45" t="s">
        <v>337</v>
      </c>
      <c r="F48" s="46">
        <v>30589</v>
      </c>
      <c r="H48" s="8" t="s">
        <v>54</v>
      </c>
      <c r="I48" s="8" t="s">
        <v>50</v>
      </c>
      <c r="J48" s="47" t="s">
        <v>56</v>
      </c>
      <c r="K48" s="8">
        <v>2</v>
      </c>
      <c r="L48" s="8">
        <v>2</v>
      </c>
      <c r="M48" s="8">
        <f>HMP_Brixton[[#This Row],[Optimism at end (1(bad)-10(good))]]-HMP_Brixton[[#This Row],[Optimism at start (1(bad)-10(good))]]</f>
        <v>0</v>
      </c>
      <c r="N48" s="8">
        <v>15</v>
      </c>
      <c r="O48" s="8">
        <v>14</v>
      </c>
      <c r="P48" s="8">
        <f>HMP_Brixton[[#This Row],[Hours booked]]-HMP_Brixton[[#This Row],[Hours Attended]]</f>
        <v>1</v>
      </c>
    </row>
    <row r="49" spans="1:18" ht="19" customHeight="1" x14ac:dyDescent="0.35">
      <c r="A49" s="8" t="s">
        <v>237</v>
      </c>
      <c r="B49" s="8" t="s">
        <v>236</v>
      </c>
      <c r="C49" s="8" t="s">
        <v>19</v>
      </c>
      <c r="D49" s="47" t="s">
        <v>59</v>
      </c>
      <c r="E49" s="45" t="s">
        <v>338</v>
      </c>
      <c r="F49" s="46">
        <v>37295</v>
      </c>
      <c r="H49" s="8" t="s">
        <v>76</v>
      </c>
      <c r="I49" s="8" t="s">
        <v>64</v>
      </c>
      <c r="J49" s="47" t="s">
        <v>61</v>
      </c>
      <c r="K49" s="8">
        <v>9</v>
      </c>
      <c r="L49" s="8">
        <v>8</v>
      </c>
      <c r="M49" s="8">
        <f>HMP_Brixton[[#This Row],[Optimism at end (1(bad)-10(good))]]-HMP_Brixton[[#This Row],[Optimism at start (1(bad)-10(good))]]</f>
        <v>-1</v>
      </c>
      <c r="N49" s="8">
        <v>22</v>
      </c>
      <c r="O49" s="8">
        <v>22</v>
      </c>
      <c r="P49" s="8">
        <f>HMP_Brixton[[#This Row],[Hours booked]]-HMP_Brixton[[#This Row],[Hours Attended]]</f>
        <v>0</v>
      </c>
    </row>
    <row r="50" spans="1:18" ht="19" customHeight="1" x14ac:dyDescent="0.35">
      <c r="A50" s="8" t="s">
        <v>239</v>
      </c>
      <c r="B50" s="8" t="s">
        <v>238</v>
      </c>
      <c r="C50" s="8" t="s">
        <v>19</v>
      </c>
      <c r="D50" s="47" t="s">
        <v>59</v>
      </c>
      <c r="E50" s="45" t="s">
        <v>339</v>
      </c>
      <c r="F50" s="46">
        <v>24395</v>
      </c>
      <c r="H50" s="8" t="s">
        <v>73</v>
      </c>
      <c r="I50" s="8" t="s">
        <v>50</v>
      </c>
      <c r="J50" s="47" t="s">
        <v>70</v>
      </c>
      <c r="K50" s="8">
        <v>7</v>
      </c>
      <c r="L50" s="8">
        <v>9</v>
      </c>
      <c r="M50" s="8">
        <f>HMP_Brixton[[#This Row],[Optimism at end (1(bad)-10(good))]]-HMP_Brixton[[#This Row],[Optimism at start (1(bad)-10(good))]]</f>
        <v>2</v>
      </c>
      <c r="N50" s="8">
        <v>15</v>
      </c>
      <c r="O50" s="8">
        <v>14</v>
      </c>
      <c r="P50" s="8">
        <f>HMP_Brixton[[#This Row],[Hours booked]]-HMP_Brixton[[#This Row],[Hours Attended]]</f>
        <v>1</v>
      </c>
    </row>
    <row r="51" spans="1:18" ht="19" customHeight="1" x14ac:dyDescent="0.35">
      <c r="A51" s="8" t="s">
        <v>241</v>
      </c>
      <c r="B51" s="8" t="s">
        <v>240</v>
      </c>
      <c r="C51" s="8" t="s">
        <v>19</v>
      </c>
      <c r="D51" s="47" t="s">
        <v>59</v>
      </c>
      <c r="E51" s="45" t="s">
        <v>340</v>
      </c>
      <c r="F51" s="46">
        <v>32266</v>
      </c>
      <c r="H51" s="8" t="s">
        <v>54</v>
      </c>
      <c r="I51" s="47" t="s">
        <v>55</v>
      </c>
      <c r="J51" s="47" t="s">
        <v>70</v>
      </c>
      <c r="K51" s="8">
        <v>2</v>
      </c>
      <c r="L51" s="8">
        <v>3</v>
      </c>
      <c r="M51" s="8">
        <f>HMP_Brixton[[#This Row],[Optimism at end (1(bad)-10(good))]]-HMP_Brixton[[#This Row],[Optimism at start (1(bad)-10(good))]]</f>
        <v>1</v>
      </c>
      <c r="N51" s="8">
        <v>11</v>
      </c>
      <c r="O51" s="8">
        <v>9</v>
      </c>
      <c r="P51" s="8">
        <f>HMP_Brixton[[#This Row],[Hours booked]]-HMP_Brixton[[#This Row],[Hours Attended]]</f>
        <v>2</v>
      </c>
    </row>
    <row r="52" spans="1:18" ht="19" customHeight="1" x14ac:dyDescent="0.35">
      <c r="A52" s="8" t="s">
        <v>243</v>
      </c>
      <c r="B52" s="8" t="s">
        <v>242</v>
      </c>
      <c r="C52" s="8" t="s">
        <v>19</v>
      </c>
      <c r="D52" s="47" t="s">
        <v>59</v>
      </c>
      <c r="E52" s="45" t="s">
        <v>341</v>
      </c>
      <c r="F52" s="46">
        <v>34575</v>
      </c>
      <c r="H52" s="8" t="s">
        <v>69</v>
      </c>
      <c r="I52" s="8" t="s">
        <v>50</v>
      </c>
      <c r="J52" s="47" t="s">
        <v>61</v>
      </c>
      <c r="K52" s="8">
        <v>5</v>
      </c>
      <c r="L52" s="8">
        <v>9</v>
      </c>
      <c r="M52" s="8">
        <f>HMP_Brixton[[#This Row],[Optimism at end (1(bad)-10(good))]]-HMP_Brixton[[#This Row],[Optimism at start (1(bad)-10(good))]]</f>
        <v>4</v>
      </c>
      <c r="N52" s="8">
        <v>13</v>
      </c>
      <c r="O52" s="8">
        <v>12</v>
      </c>
      <c r="P52" s="8">
        <f>HMP_Brixton[[#This Row],[Hours booked]]-HMP_Brixton[[#This Row],[Hours Attended]]</f>
        <v>1</v>
      </c>
    </row>
    <row r="53" spans="1:18" ht="19" customHeight="1" x14ac:dyDescent="0.35">
      <c r="A53" s="8" t="s">
        <v>245</v>
      </c>
      <c r="B53" s="8" t="s">
        <v>244</v>
      </c>
      <c r="C53" s="8" t="s">
        <v>19</v>
      </c>
      <c r="D53" s="47" t="s">
        <v>59</v>
      </c>
      <c r="E53" s="45" t="s">
        <v>342</v>
      </c>
      <c r="F53" s="46">
        <v>23707</v>
      </c>
      <c r="H53" s="8" t="s">
        <v>69</v>
      </c>
      <c r="I53" s="8" t="s">
        <v>64</v>
      </c>
      <c r="J53" s="47" t="s">
        <v>70</v>
      </c>
      <c r="K53" s="8">
        <v>2</v>
      </c>
      <c r="L53" s="8">
        <v>6</v>
      </c>
      <c r="M53" s="8">
        <f>HMP_Brixton[[#This Row],[Optimism at end (1(bad)-10(good))]]-HMP_Brixton[[#This Row],[Optimism at start (1(bad)-10(good))]]</f>
        <v>4</v>
      </c>
      <c r="N53" s="8">
        <v>11</v>
      </c>
      <c r="O53" s="8">
        <v>10</v>
      </c>
      <c r="P53" s="8">
        <f>HMP_Brixton[[#This Row],[Hours booked]]-HMP_Brixton[[#This Row],[Hours Attended]]</f>
        <v>1</v>
      </c>
    </row>
    <row r="54" spans="1:18" ht="19" customHeight="1" x14ac:dyDescent="0.35">
      <c r="E54" s="8"/>
      <c r="O54" s="48"/>
      <c r="P54" s="48"/>
      <c r="Q54" s="48"/>
      <c r="R54" s="48"/>
    </row>
    <row r="55" spans="1:18" ht="19" customHeight="1" x14ac:dyDescent="0.35">
      <c r="E55" s="8"/>
      <c r="O55" s="48"/>
      <c r="P55" s="48"/>
      <c r="Q55" s="48"/>
      <c r="R55" s="48"/>
    </row>
    <row r="56" spans="1:18" ht="19" customHeight="1" x14ac:dyDescent="0.35">
      <c r="E56" s="8"/>
      <c r="O56" s="48"/>
      <c r="P56" s="48"/>
      <c r="Q56" s="48"/>
      <c r="R56" s="48"/>
    </row>
    <row r="57" spans="1:18" ht="19" customHeight="1" x14ac:dyDescent="0.35">
      <c r="E57" s="8"/>
      <c r="O57" s="48"/>
      <c r="P57" s="48"/>
      <c r="Q57" s="48"/>
      <c r="R57" s="48"/>
    </row>
    <row r="58" spans="1:18" ht="19" customHeight="1" x14ac:dyDescent="0.35">
      <c r="E58" s="8"/>
      <c r="O58" s="48"/>
      <c r="P58" s="48"/>
      <c r="Q58" s="48"/>
      <c r="R58" s="48"/>
    </row>
    <row r="59" spans="1:18" ht="19" customHeight="1" x14ac:dyDescent="0.35">
      <c r="E59" s="8"/>
      <c r="O59" s="48"/>
      <c r="P59" s="48"/>
      <c r="Q59" s="48"/>
      <c r="R59" s="48"/>
    </row>
    <row r="60" spans="1:18" ht="19" customHeight="1" x14ac:dyDescent="0.35">
      <c r="E60" s="8"/>
      <c r="O60" s="48"/>
      <c r="P60" s="48"/>
      <c r="Q60" s="48"/>
      <c r="R60" s="48"/>
    </row>
    <row r="61" spans="1:18" ht="19" customHeight="1" x14ac:dyDescent="0.35">
      <c r="E61" s="8"/>
      <c r="O61" s="48"/>
      <c r="P61" s="48"/>
      <c r="Q61" s="48"/>
      <c r="R61" s="48"/>
    </row>
    <row r="62" spans="1:18" ht="19" customHeight="1" x14ac:dyDescent="0.35">
      <c r="E62" s="8"/>
      <c r="M62" s="47"/>
      <c r="O62" s="48"/>
      <c r="P62" s="48"/>
      <c r="Q62" s="48"/>
      <c r="R62" s="48"/>
    </row>
    <row r="63" spans="1:18" ht="19" customHeight="1" x14ac:dyDescent="0.35">
      <c r="E63" s="8"/>
      <c r="O63" s="48"/>
      <c r="P63" s="48"/>
      <c r="Q63" s="48"/>
      <c r="R63" s="48"/>
    </row>
    <row r="64" spans="1:18" ht="19" customHeight="1" x14ac:dyDescent="0.35">
      <c r="E64" s="8"/>
      <c r="O64" s="48"/>
      <c r="P64" s="48"/>
      <c r="Q64" s="48"/>
      <c r="R64" s="48"/>
    </row>
    <row r="65" spans="5:18" ht="19" customHeight="1" x14ac:dyDescent="0.35">
      <c r="E65" s="8"/>
      <c r="M65" s="47"/>
      <c r="O65" s="48"/>
      <c r="P65" s="48"/>
      <c r="Q65" s="48"/>
      <c r="R65" s="48"/>
    </row>
    <row r="66" spans="5:18" ht="19" customHeight="1" x14ac:dyDescent="0.35">
      <c r="E66" s="8"/>
      <c r="O66" s="48"/>
      <c r="P66" s="48"/>
      <c r="Q66" s="48"/>
      <c r="R66" s="48"/>
    </row>
    <row r="67" spans="5:18" ht="19" customHeight="1" x14ac:dyDescent="0.35">
      <c r="E67" s="8"/>
      <c r="O67" s="48"/>
      <c r="P67" s="48"/>
      <c r="Q67" s="48"/>
      <c r="R67" s="48"/>
    </row>
    <row r="68" spans="5:18" ht="19" customHeight="1" x14ac:dyDescent="0.35">
      <c r="E68" s="8"/>
      <c r="O68" s="48"/>
      <c r="P68" s="48"/>
      <c r="Q68" s="48"/>
      <c r="R68" s="48"/>
    </row>
    <row r="69" spans="5:18" ht="19" customHeight="1" x14ac:dyDescent="0.35">
      <c r="E69" s="8"/>
      <c r="O69" s="48"/>
      <c r="P69" s="48"/>
      <c r="Q69" s="48"/>
      <c r="R69" s="48"/>
    </row>
    <row r="70" spans="5:18" ht="19" customHeight="1" x14ac:dyDescent="0.35">
      <c r="E70" s="8"/>
      <c r="O70" s="48"/>
      <c r="P70" s="48"/>
      <c r="Q70" s="48"/>
      <c r="R70" s="48"/>
    </row>
    <row r="71" spans="5:18" ht="19" customHeight="1" x14ac:dyDescent="0.35">
      <c r="E71" s="8"/>
      <c r="O71" s="48"/>
      <c r="P71" s="48"/>
      <c r="Q71" s="48"/>
      <c r="R71" s="48"/>
    </row>
    <row r="72" spans="5:18" ht="19" customHeight="1" x14ac:dyDescent="0.35">
      <c r="E72" s="8"/>
      <c r="O72" s="48"/>
      <c r="P72" s="48"/>
      <c r="Q72" s="48"/>
      <c r="R72" s="48"/>
    </row>
    <row r="73" spans="5:18" ht="19" customHeight="1" x14ac:dyDescent="0.35">
      <c r="E73" s="8"/>
      <c r="M73" s="47"/>
      <c r="O73" s="48"/>
      <c r="P73" s="48"/>
      <c r="Q73" s="48"/>
      <c r="R73" s="48"/>
    </row>
    <row r="74" spans="5:18" ht="19" customHeight="1" x14ac:dyDescent="0.35">
      <c r="E74" s="8"/>
      <c r="O74" s="48"/>
      <c r="P74" s="48"/>
      <c r="Q74" s="48"/>
      <c r="R74" s="48"/>
    </row>
    <row r="75" spans="5:18" ht="19" customHeight="1" x14ac:dyDescent="0.35">
      <c r="E75" s="8"/>
      <c r="O75" s="48"/>
      <c r="P75" s="48"/>
      <c r="Q75" s="48"/>
      <c r="R75" s="48"/>
    </row>
    <row r="76" spans="5:18" ht="19" customHeight="1" x14ac:dyDescent="0.35">
      <c r="E76" s="8"/>
      <c r="O76" s="48"/>
      <c r="P76" s="48"/>
      <c r="Q76" s="48"/>
      <c r="R76" s="48"/>
    </row>
    <row r="77" spans="5:18" ht="19" customHeight="1" x14ac:dyDescent="0.35">
      <c r="Q77" s="48"/>
    </row>
  </sheetData>
  <dataValidations count="1">
    <dataValidation type="date" errorStyle="warning" operator="greaterThan" allowBlank="1" showInputMessage="1" showErrorMessage="1" errorTitle="Invalid date" error="The date of birth entered is either not a correct date or would make the person over 100 years old." sqref="F2:F53" xr:uid="{1DBD5189-93EE-4398-AC69-0B9899CB6173}">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Pick from the list" xr:uid="{A9103E70-6D5A-4128-9BE8-759A56937146}">
          <x14:formula1>
            <xm:f>'Validation lists'!$A$1:$A$19</xm:f>
          </x14:formula1>
          <xm:sqref>E13:E15</xm:sqref>
        </x14:dataValidation>
        <x14:dataValidation type="list" allowBlank="1" showInputMessage="1" showErrorMessage="1" errorTitle="Please pick from the list" xr:uid="{8A189B38-3935-4677-ADF9-EEEB2828E3F6}">
          <x14:formula1>
            <xm:f>'Validation lists'!$A$1:$A$19</xm:f>
          </x14:formula1>
          <xm:sqref>E16:E53 E2:E12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93D5-0373-47AF-9381-868886E9D6C2}">
  <dimension ref="A1:P61"/>
  <sheetViews>
    <sheetView workbookViewId="0"/>
  </sheetViews>
  <sheetFormatPr defaultColWidth="8.5" defaultRowHeight="20.149999999999999" customHeight="1" x14ac:dyDescent="0.35"/>
  <cols>
    <col min="1" max="1" width="17.08203125" style="41" customWidth="1"/>
    <col min="2" max="2" width="17.58203125" style="41" customWidth="1"/>
    <col min="3" max="3" width="62.5" style="41" customWidth="1"/>
    <col min="4" max="4" width="18.83203125" style="41" customWidth="1"/>
    <col min="5" max="5" width="15.33203125" style="41" customWidth="1"/>
    <col min="6" max="6" width="28.5" style="41" customWidth="1"/>
    <col min="7" max="7" width="13.58203125" style="41" customWidth="1"/>
    <col min="8" max="8" width="25.08203125" style="43" customWidth="1"/>
    <col min="9" max="9" width="18.5" style="41" customWidth="1"/>
    <col min="10" max="10" width="32.75" style="42" customWidth="1"/>
    <col min="11" max="11" width="30.83203125" style="41" customWidth="1"/>
    <col min="12" max="12" width="18.58203125" style="41" customWidth="1"/>
    <col min="13" max="13" width="15.83203125" style="41" customWidth="1"/>
    <col min="14" max="14" width="16.83203125" style="41" customWidth="1"/>
    <col min="15" max="15" width="19.33203125" style="41" customWidth="1"/>
    <col min="16" max="16" width="15.5" style="41" customWidth="1"/>
    <col min="17" max="17" width="10.75" style="41" customWidth="1"/>
    <col min="18" max="16384" width="8.5" style="41"/>
  </cols>
  <sheetData>
    <row r="1" spans="1:15" ht="20.149999999999999" customHeight="1" x14ac:dyDescent="0.35">
      <c r="A1" s="41" t="s">
        <v>31</v>
      </c>
      <c r="B1" s="41" t="s">
        <v>4</v>
      </c>
      <c r="C1" s="41" t="s">
        <v>33</v>
      </c>
      <c r="D1" s="42" t="s">
        <v>34</v>
      </c>
      <c r="E1" s="41" t="s">
        <v>32</v>
      </c>
      <c r="F1" s="43" t="s">
        <v>36</v>
      </c>
      <c r="G1" s="43" t="s">
        <v>37</v>
      </c>
      <c r="H1" s="41" t="s">
        <v>38</v>
      </c>
      <c r="I1" s="43" t="s">
        <v>39</v>
      </c>
      <c r="J1" s="41" t="s">
        <v>40</v>
      </c>
      <c r="K1" s="41" t="s">
        <v>41</v>
      </c>
      <c r="L1" s="41" t="s">
        <v>42</v>
      </c>
      <c r="M1" s="44" t="s">
        <v>43</v>
      </c>
      <c r="N1" s="44" t="s">
        <v>44</v>
      </c>
      <c r="O1" s="44" t="s">
        <v>45</v>
      </c>
    </row>
    <row r="2" spans="1:15" ht="20.149999999999999" customHeight="1" x14ac:dyDescent="0.35">
      <c r="A2" s="8" t="s">
        <v>246</v>
      </c>
      <c r="B2" s="8" t="s">
        <v>28</v>
      </c>
      <c r="C2" s="45" t="s">
        <v>335</v>
      </c>
      <c r="D2" s="46">
        <v>32874</v>
      </c>
      <c r="E2" s="8" t="s">
        <v>247</v>
      </c>
      <c r="F2" s="47" t="s">
        <v>48</v>
      </c>
      <c r="G2" s="8" t="s">
        <v>91</v>
      </c>
      <c r="H2" s="8" t="s">
        <v>343</v>
      </c>
      <c r="I2" s="47" t="s">
        <v>61</v>
      </c>
      <c r="J2" s="8">
        <v>3</v>
      </c>
      <c r="K2" s="8">
        <v>6</v>
      </c>
      <c r="L2" s="8">
        <f>HMP_Manchester[[#This Row],[Optimism at end (1(bad)-10(good))]]-HMP_Manchester[[#This Row],[Optimism at start (1(bad)-10(good))]]</f>
        <v>3</v>
      </c>
      <c r="M2" s="8">
        <v>13</v>
      </c>
      <c r="N2" s="8">
        <v>12</v>
      </c>
      <c r="O2" s="8">
        <f>HMP_Manchester[[#This Row],[Hours booked]]-HMP_Manchester[[#This Row],[Hours Attended]]</f>
        <v>1</v>
      </c>
    </row>
    <row r="3" spans="1:15" ht="20.149999999999999" customHeight="1" x14ac:dyDescent="0.35">
      <c r="A3" s="8" t="s">
        <v>248</v>
      </c>
      <c r="B3" s="8" t="s">
        <v>28</v>
      </c>
      <c r="C3" s="45" t="s">
        <v>336</v>
      </c>
      <c r="D3" s="46">
        <v>33380</v>
      </c>
      <c r="E3" s="8" t="s">
        <v>249</v>
      </c>
      <c r="F3" s="47" t="s">
        <v>59</v>
      </c>
      <c r="G3" s="8" t="s">
        <v>69</v>
      </c>
      <c r="H3" s="8" t="s">
        <v>64</v>
      </c>
      <c r="I3" s="47" t="s">
        <v>70</v>
      </c>
      <c r="J3" s="8">
        <v>2</v>
      </c>
      <c r="K3" s="8">
        <v>6</v>
      </c>
      <c r="L3" s="8"/>
      <c r="M3" s="8">
        <v>19</v>
      </c>
      <c r="N3" s="8">
        <v>10</v>
      </c>
      <c r="O3" s="8">
        <f>HMP_Manchester[[#This Row],[Hours booked]]-HMP_Manchester[[#This Row],[Hours Attended]]</f>
        <v>9</v>
      </c>
    </row>
    <row r="4" spans="1:15" ht="20.149999999999999" customHeight="1" x14ac:dyDescent="0.35">
      <c r="A4" s="8" t="s">
        <v>250</v>
      </c>
      <c r="B4" s="8" t="s">
        <v>28</v>
      </c>
      <c r="C4" s="45" t="s">
        <v>337</v>
      </c>
      <c r="D4" s="46">
        <v>33856</v>
      </c>
      <c r="E4" s="8" t="s">
        <v>251</v>
      </c>
      <c r="F4" s="47" t="s">
        <v>48</v>
      </c>
      <c r="G4" s="8" t="s">
        <v>69</v>
      </c>
      <c r="H4" s="8" t="s">
        <v>50</v>
      </c>
      <c r="I4" s="47" t="s">
        <v>61</v>
      </c>
      <c r="J4" s="8">
        <v>6</v>
      </c>
      <c r="K4" s="8">
        <v>6</v>
      </c>
      <c r="L4" s="8"/>
      <c r="M4" s="8">
        <v>15</v>
      </c>
      <c r="N4" s="8">
        <v>13</v>
      </c>
      <c r="O4" s="8">
        <f>HMP_Manchester[[#This Row],[Hours booked]]-HMP_Manchester[[#This Row],[Hours Attended]]</f>
        <v>2</v>
      </c>
    </row>
    <row r="5" spans="1:15" ht="20.149999999999999" customHeight="1" x14ac:dyDescent="0.35">
      <c r="A5" s="8" t="s">
        <v>252</v>
      </c>
      <c r="B5" s="8" t="s">
        <v>28</v>
      </c>
      <c r="C5" s="45" t="s">
        <v>336</v>
      </c>
      <c r="D5" s="46">
        <v>34179</v>
      </c>
      <c r="E5" s="8" t="s">
        <v>253</v>
      </c>
      <c r="F5" s="47" t="s">
        <v>48</v>
      </c>
      <c r="G5" s="8" t="s">
        <v>91</v>
      </c>
      <c r="H5" s="47" t="s">
        <v>55</v>
      </c>
      <c r="I5" s="47" t="s">
        <v>70</v>
      </c>
      <c r="J5" s="8">
        <v>3</v>
      </c>
      <c r="K5" s="8">
        <v>2</v>
      </c>
      <c r="L5" s="8"/>
      <c r="M5" s="8">
        <v>10</v>
      </c>
      <c r="N5" s="8">
        <v>8</v>
      </c>
      <c r="O5" s="8">
        <f>HMP_Manchester[[#This Row],[Hours booked]]-HMP_Manchester[[#This Row],[Hours Attended]]</f>
        <v>2</v>
      </c>
    </row>
    <row r="6" spans="1:15" ht="20.149999999999999" customHeight="1" x14ac:dyDescent="0.35">
      <c r="A6" s="8" t="s">
        <v>254</v>
      </c>
      <c r="B6" s="8" t="s">
        <v>28</v>
      </c>
      <c r="C6" s="45" t="s">
        <v>327</v>
      </c>
      <c r="D6" s="46">
        <v>34412</v>
      </c>
      <c r="E6" s="8" t="s">
        <v>255</v>
      </c>
      <c r="F6" s="47" t="s">
        <v>59</v>
      </c>
      <c r="G6" s="8" t="s">
        <v>60</v>
      </c>
      <c r="H6" s="8" t="s">
        <v>50</v>
      </c>
      <c r="I6" s="47" t="s">
        <v>61</v>
      </c>
      <c r="J6" s="8">
        <v>3</v>
      </c>
      <c r="K6" s="8">
        <v>3</v>
      </c>
      <c r="L6" s="8"/>
      <c r="M6" s="8">
        <v>20</v>
      </c>
      <c r="N6" s="8">
        <v>19</v>
      </c>
      <c r="O6" s="8">
        <f>HMP_Manchester[[#This Row],[Hours booked]]-HMP_Manchester[[#This Row],[Hours Attended]]</f>
        <v>1</v>
      </c>
    </row>
    <row r="7" spans="1:15" ht="20.149999999999999" customHeight="1" x14ac:dyDescent="0.35">
      <c r="A7" s="8" t="s">
        <v>256</v>
      </c>
      <c r="B7" s="8" t="s">
        <v>28</v>
      </c>
      <c r="C7" s="45" t="s">
        <v>328</v>
      </c>
      <c r="D7" s="46">
        <v>34856</v>
      </c>
      <c r="E7" s="8" t="s">
        <v>257</v>
      </c>
      <c r="F7" s="47" t="s">
        <v>59</v>
      </c>
      <c r="G7" s="8" t="s">
        <v>91</v>
      </c>
      <c r="H7" s="8" t="s">
        <v>50</v>
      </c>
      <c r="I7" s="47" t="s">
        <v>61</v>
      </c>
      <c r="J7" s="8">
        <v>3</v>
      </c>
      <c r="K7" s="8">
        <v>4</v>
      </c>
      <c r="L7" s="8"/>
      <c r="M7" s="8">
        <v>15</v>
      </c>
      <c r="N7" s="8">
        <v>13</v>
      </c>
      <c r="O7" s="8">
        <f>HMP_Manchester[[#This Row],[Hours booked]]-HMP_Manchester[[#This Row],[Hours Attended]]</f>
        <v>2</v>
      </c>
    </row>
    <row r="8" spans="1:15" ht="20.149999999999999" customHeight="1" x14ac:dyDescent="0.35">
      <c r="A8" s="8" t="s">
        <v>258</v>
      </c>
      <c r="B8" s="8" t="s">
        <v>28</v>
      </c>
      <c r="C8" s="45" t="s">
        <v>329</v>
      </c>
      <c r="D8" s="46">
        <v>35361</v>
      </c>
      <c r="E8" s="8" t="s">
        <v>259</v>
      </c>
      <c r="F8" s="47" t="s">
        <v>59</v>
      </c>
      <c r="G8" s="8" t="s">
        <v>49</v>
      </c>
      <c r="H8" s="8" t="s">
        <v>64</v>
      </c>
      <c r="I8" s="47" t="s">
        <v>56</v>
      </c>
      <c r="J8" s="8">
        <v>1</v>
      </c>
      <c r="K8" s="8">
        <v>2</v>
      </c>
      <c r="L8" s="8"/>
      <c r="M8" s="8">
        <v>20</v>
      </c>
      <c r="N8" s="8">
        <v>19</v>
      </c>
      <c r="O8" s="8">
        <f>HMP_Manchester[[#This Row],[Hours booked]]-HMP_Manchester[[#This Row],[Hours Attended]]</f>
        <v>1</v>
      </c>
    </row>
    <row r="9" spans="1:15" ht="20.149999999999999" customHeight="1" x14ac:dyDescent="0.35">
      <c r="A9" s="8" t="s">
        <v>260</v>
      </c>
      <c r="B9" s="8" t="s">
        <v>28</v>
      </c>
      <c r="C9" s="45" t="s">
        <v>330</v>
      </c>
      <c r="D9" s="46">
        <v>35478</v>
      </c>
      <c r="E9" s="8" t="s">
        <v>261</v>
      </c>
      <c r="F9" s="47" t="s">
        <v>59</v>
      </c>
      <c r="G9" s="8" t="s">
        <v>54</v>
      </c>
      <c r="H9" s="8" t="s">
        <v>64</v>
      </c>
      <c r="I9" s="47" t="s">
        <v>56</v>
      </c>
      <c r="J9" s="8">
        <v>5</v>
      </c>
      <c r="K9" s="8">
        <v>2</v>
      </c>
      <c r="L9" s="8"/>
      <c r="M9" s="8">
        <v>13</v>
      </c>
      <c r="N9" s="8">
        <v>12</v>
      </c>
      <c r="O9" s="8">
        <f>HMP_Manchester[[#This Row],[Hours booked]]-HMP_Manchester[[#This Row],[Hours Attended]]</f>
        <v>1</v>
      </c>
    </row>
    <row r="10" spans="1:15" ht="20.149999999999999" customHeight="1" x14ac:dyDescent="0.35">
      <c r="A10" s="8" t="s">
        <v>262</v>
      </c>
      <c r="B10" s="8" t="s">
        <v>28</v>
      </c>
      <c r="C10" s="45" t="s">
        <v>331</v>
      </c>
      <c r="D10" s="46">
        <v>36017</v>
      </c>
      <c r="E10" s="8" t="s">
        <v>263</v>
      </c>
      <c r="F10" s="47" t="s">
        <v>48</v>
      </c>
      <c r="G10" s="8" t="s">
        <v>79</v>
      </c>
      <c r="H10" s="47" t="s">
        <v>55</v>
      </c>
      <c r="I10" s="47" t="s">
        <v>61</v>
      </c>
      <c r="J10" s="8">
        <v>6</v>
      </c>
      <c r="K10" s="8">
        <v>7</v>
      </c>
      <c r="L10" s="8"/>
      <c r="M10" s="8">
        <v>19</v>
      </c>
      <c r="N10" s="8">
        <v>10</v>
      </c>
      <c r="O10" s="8">
        <f>HMP_Manchester[[#This Row],[Hours booked]]-HMP_Manchester[[#This Row],[Hours Attended]]</f>
        <v>9</v>
      </c>
    </row>
    <row r="11" spans="1:15" ht="20.149999999999999" customHeight="1" x14ac:dyDescent="0.35">
      <c r="A11" s="8" t="s">
        <v>264</v>
      </c>
      <c r="B11" s="8" t="s">
        <v>28</v>
      </c>
      <c r="C11" s="45" t="s">
        <v>332</v>
      </c>
      <c r="D11" s="46">
        <v>36254</v>
      </c>
      <c r="E11" s="8" t="s">
        <v>265</v>
      </c>
      <c r="F11" s="47" t="s">
        <v>59</v>
      </c>
      <c r="G11" s="8" t="s">
        <v>76</v>
      </c>
      <c r="H11" s="8" t="s">
        <v>50</v>
      </c>
      <c r="I11" s="47" t="s">
        <v>61</v>
      </c>
      <c r="J11" s="8">
        <v>6</v>
      </c>
      <c r="K11" s="8">
        <v>8</v>
      </c>
      <c r="L11" s="8"/>
      <c r="M11" s="8">
        <v>7</v>
      </c>
      <c r="N11" s="8">
        <v>7</v>
      </c>
      <c r="O11" s="8">
        <f>HMP_Manchester[[#This Row],[Hours booked]]-HMP_Manchester[[#This Row],[Hours Attended]]</f>
        <v>0</v>
      </c>
    </row>
    <row r="12" spans="1:15" ht="20.149999999999999" customHeight="1" x14ac:dyDescent="0.35">
      <c r="A12" s="8" t="s">
        <v>266</v>
      </c>
      <c r="B12" s="8" t="s">
        <v>28</v>
      </c>
      <c r="C12" s="45" t="s">
        <v>333</v>
      </c>
      <c r="D12" s="46">
        <v>36851</v>
      </c>
      <c r="E12" s="8" t="s">
        <v>267</v>
      </c>
      <c r="F12" s="47" t="s">
        <v>48</v>
      </c>
      <c r="G12" s="8" t="s">
        <v>79</v>
      </c>
      <c r="H12" s="47" t="s">
        <v>268</v>
      </c>
      <c r="I12" s="47" t="s">
        <v>70</v>
      </c>
      <c r="J12" s="8">
        <v>4</v>
      </c>
      <c r="K12" s="8">
        <v>9</v>
      </c>
      <c r="L12" s="8"/>
      <c r="M12" s="48">
        <v>9</v>
      </c>
      <c r="N12" s="48">
        <v>8</v>
      </c>
      <c r="O12" s="8">
        <f>HMP_Manchester[[#This Row],[Hours booked]]-HMP_Manchester[[#This Row],[Hours Attended]]</f>
        <v>1</v>
      </c>
    </row>
    <row r="13" spans="1:15" ht="20.149999999999999" customHeight="1" x14ac:dyDescent="0.35">
      <c r="A13" s="8" t="s">
        <v>269</v>
      </c>
      <c r="B13" s="8" t="s">
        <v>28</v>
      </c>
      <c r="C13" s="8" t="s">
        <v>336</v>
      </c>
      <c r="D13" s="46">
        <v>36903</v>
      </c>
      <c r="E13" s="8" t="s">
        <v>270</v>
      </c>
      <c r="F13" s="47" t="s">
        <v>48</v>
      </c>
      <c r="G13" s="8" t="s">
        <v>60</v>
      </c>
      <c r="H13" s="47" t="s">
        <v>55</v>
      </c>
      <c r="I13" s="47" t="s">
        <v>61</v>
      </c>
      <c r="J13" s="8">
        <v>3</v>
      </c>
      <c r="K13" s="8">
        <v>7</v>
      </c>
      <c r="L13" s="8"/>
      <c r="M13" s="48">
        <v>11</v>
      </c>
      <c r="N13" s="48">
        <v>10</v>
      </c>
      <c r="O13" s="8">
        <f>HMP_Manchester[[#This Row],[Hours booked]]-HMP_Manchester[[#This Row],[Hours Attended]]</f>
        <v>1</v>
      </c>
    </row>
    <row r="14" spans="1:15" ht="20.149999999999999" customHeight="1" x14ac:dyDescent="0.35">
      <c r="A14" s="8" t="s">
        <v>271</v>
      </c>
      <c r="B14" s="8" t="s">
        <v>28</v>
      </c>
      <c r="C14" s="8" t="s">
        <v>336</v>
      </c>
      <c r="D14" s="46">
        <v>37437</v>
      </c>
      <c r="E14" s="8" t="s">
        <v>272</v>
      </c>
      <c r="F14" s="47" t="s">
        <v>48</v>
      </c>
      <c r="G14" s="8" t="s">
        <v>69</v>
      </c>
      <c r="H14" s="8" t="s">
        <v>50</v>
      </c>
      <c r="I14" s="47" t="s">
        <v>61</v>
      </c>
      <c r="J14" s="8">
        <v>1</v>
      </c>
      <c r="K14" s="8">
        <v>5</v>
      </c>
      <c r="L14" s="8"/>
      <c r="M14" s="8">
        <v>16</v>
      </c>
      <c r="N14" s="8">
        <v>16</v>
      </c>
      <c r="O14" s="8">
        <f>HMP_Manchester[[#This Row],[Hours booked]]-HMP_Manchester[[#This Row],[Hours Attended]]</f>
        <v>0</v>
      </c>
    </row>
    <row r="15" spans="1:15" ht="20.149999999999999" customHeight="1" x14ac:dyDescent="0.35">
      <c r="A15" s="8" t="s">
        <v>273</v>
      </c>
      <c r="B15" s="8" t="s">
        <v>28</v>
      </c>
      <c r="C15" s="8" t="s">
        <v>340</v>
      </c>
      <c r="D15" s="46">
        <v>37879</v>
      </c>
      <c r="E15" s="8" t="s">
        <v>274</v>
      </c>
      <c r="F15" s="47" t="s">
        <v>48</v>
      </c>
      <c r="G15" s="8" t="s">
        <v>54</v>
      </c>
      <c r="H15" s="8" t="s">
        <v>50</v>
      </c>
      <c r="I15" s="47" t="s">
        <v>51</v>
      </c>
      <c r="J15" s="8">
        <v>5</v>
      </c>
      <c r="K15" s="8">
        <v>8</v>
      </c>
      <c r="L15" s="8"/>
      <c r="M15" s="8">
        <v>19</v>
      </c>
      <c r="N15" s="8">
        <v>10</v>
      </c>
      <c r="O15" s="8">
        <f>HMP_Manchester[[#This Row],[Hours booked]]-HMP_Manchester[[#This Row],[Hours Attended]]</f>
        <v>9</v>
      </c>
    </row>
    <row r="16" spans="1:15" ht="20.149999999999999" customHeight="1" x14ac:dyDescent="0.35">
      <c r="A16" s="8" t="s">
        <v>275</v>
      </c>
      <c r="B16" s="8" t="s">
        <v>28</v>
      </c>
      <c r="C16" s="45" t="s">
        <v>324</v>
      </c>
      <c r="D16" s="46">
        <v>38324</v>
      </c>
      <c r="E16" s="8" t="s">
        <v>276</v>
      </c>
      <c r="F16" s="47" t="s">
        <v>48</v>
      </c>
      <c r="G16" s="8" t="s">
        <v>79</v>
      </c>
      <c r="H16" s="8" t="s">
        <v>50</v>
      </c>
      <c r="I16" s="47" t="s">
        <v>61</v>
      </c>
      <c r="J16" s="8">
        <v>5</v>
      </c>
      <c r="K16" s="8">
        <v>7</v>
      </c>
      <c r="L16" s="8"/>
      <c r="M16" s="48">
        <v>26</v>
      </c>
      <c r="N16" s="48">
        <v>24</v>
      </c>
      <c r="O16" s="8">
        <f>HMP_Manchester[[#This Row],[Hours booked]]-HMP_Manchester[[#This Row],[Hours Attended]]</f>
        <v>2</v>
      </c>
    </row>
    <row r="17" spans="1:15" ht="20.149999999999999" customHeight="1" x14ac:dyDescent="0.35">
      <c r="A17" s="8" t="s">
        <v>277</v>
      </c>
      <c r="B17" s="8" t="s">
        <v>28</v>
      </c>
      <c r="C17" s="45" t="s">
        <v>325</v>
      </c>
      <c r="D17" s="46">
        <v>38492</v>
      </c>
      <c r="E17" s="8" t="s">
        <v>278</v>
      </c>
      <c r="F17" s="47" t="s">
        <v>48</v>
      </c>
      <c r="G17" s="8" t="s">
        <v>76</v>
      </c>
      <c r="H17" s="47" t="s">
        <v>55</v>
      </c>
      <c r="I17" s="47" t="s">
        <v>61</v>
      </c>
      <c r="J17" s="8">
        <v>3</v>
      </c>
      <c r="K17" s="8">
        <v>4</v>
      </c>
      <c r="L17" s="8"/>
      <c r="M17" s="8">
        <v>8</v>
      </c>
      <c r="N17" s="8">
        <v>7</v>
      </c>
      <c r="O17" s="8">
        <f>HMP_Manchester[[#This Row],[Hours booked]]-HMP_Manchester[[#This Row],[Hours Attended]]</f>
        <v>1</v>
      </c>
    </row>
    <row r="18" spans="1:15" ht="20.149999999999999" customHeight="1" x14ac:dyDescent="0.35">
      <c r="A18" s="8" t="s">
        <v>279</v>
      </c>
      <c r="B18" s="8" t="s">
        <v>28</v>
      </c>
      <c r="C18" s="45" t="s">
        <v>326</v>
      </c>
      <c r="D18" s="46">
        <v>38541</v>
      </c>
      <c r="E18" s="8" t="s">
        <v>280</v>
      </c>
      <c r="F18" s="47" t="s">
        <v>59</v>
      </c>
      <c r="G18" s="8" t="s">
        <v>69</v>
      </c>
      <c r="H18" s="8" t="s">
        <v>64</v>
      </c>
      <c r="I18" s="47" t="s">
        <v>61</v>
      </c>
      <c r="J18" s="8">
        <v>10</v>
      </c>
      <c r="K18" s="8">
        <v>10</v>
      </c>
      <c r="L18" s="8"/>
      <c r="M18" s="8">
        <v>26</v>
      </c>
      <c r="N18" s="8">
        <v>24</v>
      </c>
      <c r="O18" s="8">
        <f>HMP_Manchester[[#This Row],[Hours booked]]-HMP_Manchester[[#This Row],[Hours Attended]]</f>
        <v>2</v>
      </c>
    </row>
    <row r="19" spans="1:15" ht="20.149999999999999" customHeight="1" x14ac:dyDescent="0.35">
      <c r="A19" s="8" t="s">
        <v>281</v>
      </c>
      <c r="B19" s="8" t="s">
        <v>28</v>
      </c>
      <c r="C19" s="45" t="s">
        <v>327</v>
      </c>
      <c r="D19" s="46">
        <v>38651</v>
      </c>
      <c r="E19" s="8" t="s">
        <v>282</v>
      </c>
      <c r="F19" s="47" t="s">
        <v>48</v>
      </c>
      <c r="G19" s="8" t="s">
        <v>91</v>
      </c>
      <c r="H19" s="8" t="s">
        <v>50</v>
      </c>
      <c r="I19" s="47" t="s">
        <v>61</v>
      </c>
      <c r="J19" s="8">
        <v>6</v>
      </c>
      <c r="K19" s="8">
        <v>8</v>
      </c>
      <c r="L19" s="8"/>
      <c r="M19" s="8">
        <v>27</v>
      </c>
      <c r="N19" s="8">
        <v>25</v>
      </c>
      <c r="O19" s="8">
        <f>HMP_Manchester[[#This Row],[Hours booked]]-HMP_Manchester[[#This Row],[Hours Attended]]</f>
        <v>2</v>
      </c>
    </row>
    <row r="20" spans="1:15" ht="20.149999999999999" customHeight="1" x14ac:dyDescent="0.35">
      <c r="A20" s="8" t="s">
        <v>100</v>
      </c>
      <c r="B20" s="8" t="s">
        <v>28</v>
      </c>
      <c r="C20" s="45" t="s">
        <v>328</v>
      </c>
      <c r="D20" s="46">
        <v>37658</v>
      </c>
      <c r="E20" s="8" t="s">
        <v>283</v>
      </c>
      <c r="F20" s="47" t="s">
        <v>48</v>
      </c>
      <c r="G20" s="8" t="s">
        <v>79</v>
      </c>
      <c r="H20" s="8" t="s">
        <v>50</v>
      </c>
      <c r="I20" s="47" t="s">
        <v>61</v>
      </c>
      <c r="J20" s="8">
        <v>6</v>
      </c>
      <c r="K20" s="8">
        <v>7</v>
      </c>
      <c r="L20" s="8"/>
      <c r="M20" s="8">
        <v>23</v>
      </c>
      <c r="N20" s="8">
        <v>23</v>
      </c>
      <c r="O20" s="8">
        <f>HMP_Manchester[[#This Row],[Hours booked]]-HMP_Manchester[[#This Row],[Hours Attended]]</f>
        <v>0</v>
      </c>
    </row>
    <row r="21" spans="1:15" ht="20.149999999999999" customHeight="1" x14ac:dyDescent="0.35">
      <c r="A21" s="8" t="s">
        <v>67</v>
      </c>
      <c r="B21" s="8" t="s">
        <v>28</v>
      </c>
      <c r="C21" s="45" t="s">
        <v>329</v>
      </c>
      <c r="D21" s="46">
        <v>34984</v>
      </c>
      <c r="E21" s="8" t="s">
        <v>284</v>
      </c>
      <c r="F21" s="47" t="s">
        <v>48</v>
      </c>
      <c r="G21" s="8" t="s">
        <v>79</v>
      </c>
      <c r="H21" s="47" t="s">
        <v>268</v>
      </c>
      <c r="I21" s="47" t="s">
        <v>70</v>
      </c>
      <c r="J21" s="8">
        <v>4</v>
      </c>
      <c r="K21" s="8">
        <v>9</v>
      </c>
      <c r="L21" s="8"/>
      <c r="M21" s="8">
        <v>8</v>
      </c>
      <c r="N21" s="8">
        <v>8</v>
      </c>
      <c r="O21" s="8">
        <f>HMP_Manchester[[#This Row],[Hours booked]]-HMP_Manchester[[#This Row],[Hours Attended]]</f>
        <v>0</v>
      </c>
    </row>
    <row r="22" spans="1:15" ht="20.149999999999999" customHeight="1" x14ac:dyDescent="0.35">
      <c r="A22" s="8" t="s">
        <v>110</v>
      </c>
      <c r="B22" s="8" t="s">
        <v>28</v>
      </c>
      <c r="C22" s="45" t="s">
        <v>330</v>
      </c>
      <c r="D22" s="46">
        <v>31900</v>
      </c>
      <c r="E22" s="8" t="s">
        <v>285</v>
      </c>
      <c r="F22" s="47" t="s">
        <v>48</v>
      </c>
      <c r="G22" s="8" t="s">
        <v>60</v>
      </c>
      <c r="H22" s="47" t="s">
        <v>55</v>
      </c>
      <c r="I22" s="47" t="s">
        <v>61</v>
      </c>
      <c r="J22" s="8">
        <v>3</v>
      </c>
      <c r="K22" s="8">
        <v>7</v>
      </c>
      <c r="L22" s="8"/>
      <c r="M22" s="8">
        <v>19</v>
      </c>
      <c r="N22" s="8">
        <v>18</v>
      </c>
      <c r="O22" s="8">
        <f>HMP_Manchester[[#This Row],[Hours booked]]-HMP_Manchester[[#This Row],[Hours Attended]]</f>
        <v>1</v>
      </c>
    </row>
    <row r="23" spans="1:15" ht="20.149999999999999" customHeight="1" x14ac:dyDescent="0.35">
      <c r="A23" s="8" t="s">
        <v>286</v>
      </c>
      <c r="B23" s="8" t="s">
        <v>28</v>
      </c>
      <c r="C23" s="45" t="s">
        <v>331</v>
      </c>
      <c r="D23" s="46">
        <v>24336</v>
      </c>
      <c r="E23" s="8" t="s">
        <v>287</v>
      </c>
      <c r="F23" s="47" t="s">
        <v>48</v>
      </c>
      <c r="G23" s="8" t="s">
        <v>69</v>
      </c>
      <c r="H23" s="8" t="s">
        <v>50</v>
      </c>
      <c r="I23" s="47" t="s">
        <v>61</v>
      </c>
      <c r="J23" s="8">
        <v>1</v>
      </c>
      <c r="K23" s="8">
        <v>5</v>
      </c>
      <c r="L23" s="8"/>
      <c r="M23" s="8">
        <v>5</v>
      </c>
      <c r="N23" s="8">
        <v>5</v>
      </c>
      <c r="O23" s="8">
        <f>HMP_Manchester[[#This Row],[Hours booked]]-HMP_Manchester[[#This Row],[Hours Attended]]</f>
        <v>0</v>
      </c>
    </row>
    <row r="24" spans="1:15" ht="20.149999999999999" customHeight="1" x14ac:dyDescent="0.35">
      <c r="A24" s="8" t="s">
        <v>288</v>
      </c>
      <c r="B24" s="8" t="s">
        <v>28</v>
      </c>
      <c r="C24" s="45" t="s">
        <v>332</v>
      </c>
      <c r="D24" s="46">
        <v>28556</v>
      </c>
      <c r="E24" s="8" t="s">
        <v>289</v>
      </c>
      <c r="F24" s="47" t="s">
        <v>59</v>
      </c>
      <c r="G24" s="8" t="s">
        <v>60</v>
      </c>
      <c r="H24" s="8" t="s">
        <v>50</v>
      </c>
      <c r="I24" s="47" t="s">
        <v>56</v>
      </c>
      <c r="J24" s="8">
        <v>3</v>
      </c>
      <c r="K24" s="8">
        <v>3</v>
      </c>
      <c r="L24" s="8"/>
      <c r="M24" s="8">
        <v>11</v>
      </c>
      <c r="N24" s="8">
        <v>10</v>
      </c>
      <c r="O24" s="8">
        <f>HMP_Manchester[[#This Row],[Hours booked]]-HMP_Manchester[[#This Row],[Hours Attended]]</f>
        <v>1</v>
      </c>
    </row>
    <row r="25" spans="1:15" ht="20.149999999999999" customHeight="1" x14ac:dyDescent="0.35">
      <c r="A25" s="8" t="s">
        <v>290</v>
      </c>
      <c r="B25" s="8" t="s">
        <v>28</v>
      </c>
      <c r="C25" s="45" t="s">
        <v>333</v>
      </c>
      <c r="D25" s="46">
        <v>35226</v>
      </c>
      <c r="E25" s="8" t="s">
        <v>291</v>
      </c>
      <c r="F25" s="47" t="s">
        <v>59</v>
      </c>
      <c r="G25" s="8" t="s">
        <v>91</v>
      </c>
      <c r="H25" s="8" t="s">
        <v>50</v>
      </c>
      <c r="I25" s="47" t="s">
        <v>61</v>
      </c>
      <c r="J25" s="8">
        <v>3</v>
      </c>
      <c r="K25" s="8">
        <v>4</v>
      </c>
      <c r="L25" s="8"/>
      <c r="M25" s="8">
        <v>6</v>
      </c>
      <c r="N25" s="8">
        <v>6</v>
      </c>
      <c r="O25" s="8">
        <f>HMP_Manchester[[#This Row],[Hours booked]]-HMP_Manchester[[#This Row],[Hours Attended]]</f>
        <v>0</v>
      </c>
    </row>
    <row r="26" spans="1:15" ht="20.149999999999999" customHeight="1" x14ac:dyDescent="0.35">
      <c r="A26" s="8" t="s">
        <v>292</v>
      </c>
      <c r="B26" s="8" t="s">
        <v>28</v>
      </c>
      <c r="C26" s="45" t="s">
        <v>335</v>
      </c>
      <c r="D26" s="46">
        <v>31141</v>
      </c>
      <c r="E26" s="8" t="s">
        <v>293</v>
      </c>
      <c r="F26" s="47" t="s">
        <v>59</v>
      </c>
      <c r="G26" s="8" t="s">
        <v>49</v>
      </c>
      <c r="H26" s="8" t="s">
        <v>50</v>
      </c>
      <c r="I26" s="47" t="s">
        <v>61</v>
      </c>
      <c r="J26" s="8">
        <v>1</v>
      </c>
      <c r="K26" s="8">
        <v>4</v>
      </c>
      <c r="L26" s="8"/>
      <c r="M26" s="8">
        <v>14</v>
      </c>
      <c r="N26" s="8">
        <v>8</v>
      </c>
      <c r="O26" s="8">
        <f>HMP_Manchester[[#This Row],[Hours booked]]-HMP_Manchester[[#This Row],[Hours Attended]]</f>
        <v>6</v>
      </c>
    </row>
    <row r="27" spans="1:15" ht="20.149999999999999" customHeight="1" x14ac:dyDescent="0.35">
      <c r="A27" s="8" t="s">
        <v>294</v>
      </c>
      <c r="B27" s="8" t="s">
        <v>28</v>
      </c>
      <c r="C27" s="45" t="s">
        <v>336</v>
      </c>
      <c r="D27" s="46">
        <v>37845</v>
      </c>
      <c r="E27" s="8" t="s">
        <v>295</v>
      </c>
      <c r="F27" s="47" t="s">
        <v>59</v>
      </c>
      <c r="G27" s="8" t="s">
        <v>54</v>
      </c>
      <c r="H27" s="8" t="s">
        <v>64</v>
      </c>
      <c r="I27" s="47" t="s">
        <v>56</v>
      </c>
      <c r="J27" s="8">
        <v>5</v>
      </c>
      <c r="K27" s="8">
        <v>4</v>
      </c>
      <c r="L27" s="8"/>
      <c r="M27" s="8">
        <v>13</v>
      </c>
      <c r="N27" s="8">
        <v>5</v>
      </c>
      <c r="O27" s="8">
        <f>HMP_Manchester[[#This Row],[Hours booked]]-HMP_Manchester[[#This Row],[Hours Attended]]</f>
        <v>8</v>
      </c>
    </row>
    <row r="28" spans="1:15" ht="20.149999999999999" customHeight="1" x14ac:dyDescent="0.35">
      <c r="A28" s="8" t="s">
        <v>296</v>
      </c>
      <c r="B28" s="8" t="s">
        <v>28</v>
      </c>
      <c r="C28" s="45" t="s">
        <v>337</v>
      </c>
      <c r="D28" s="46">
        <v>27047</v>
      </c>
      <c r="E28" s="8" t="s">
        <v>297</v>
      </c>
      <c r="F28" s="47" t="s">
        <v>59</v>
      </c>
      <c r="G28" s="8" t="s">
        <v>76</v>
      </c>
      <c r="H28" s="47" t="s">
        <v>55</v>
      </c>
      <c r="I28" s="47" t="s">
        <v>61</v>
      </c>
      <c r="J28" s="8">
        <v>6</v>
      </c>
      <c r="K28" s="8">
        <v>8</v>
      </c>
      <c r="L28" s="8"/>
      <c r="M28" s="8">
        <v>14</v>
      </c>
      <c r="N28" s="8">
        <v>6</v>
      </c>
      <c r="O28" s="8">
        <f>HMP_Manchester[[#This Row],[Hours booked]]-HMP_Manchester[[#This Row],[Hours Attended]]</f>
        <v>8</v>
      </c>
    </row>
    <row r="29" spans="1:15" ht="20.149999999999999" customHeight="1" x14ac:dyDescent="0.35">
      <c r="A29" s="8" t="s">
        <v>298</v>
      </c>
      <c r="B29" s="8" t="s">
        <v>28</v>
      </c>
      <c r="C29" s="45" t="s">
        <v>336</v>
      </c>
      <c r="D29" s="46">
        <v>30248</v>
      </c>
      <c r="E29" s="8" t="s">
        <v>299</v>
      </c>
      <c r="F29" s="47" t="s">
        <v>59</v>
      </c>
      <c r="G29" s="8" t="s">
        <v>49</v>
      </c>
      <c r="H29" s="8" t="s">
        <v>64</v>
      </c>
      <c r="I29" s="47" t="s">
        <v>61</v>
      </c>
      <c r="J29" s="8">
        <v>4</v>
      </c>
      <c r="K29" s="8">
        <v>5</v>
      </c>
      <c r="L29" s="8"/>
      <c r="M29" s="8">
        <v>12</v>
      </c>
      <c r="N29" s="8">
        <v>6</v>
      </c>
      <c r="O29" s="8">
        <f>HMP_Manchester[[#This Row],[Hours booked]]-HMP_Manchester[[#This Row],[Hours Attended]]</f>
        <v>6</v>
      </c>
    </row>
    <row r="30" spans="1:15" ht="20.149999999999999" customHeight="1" x14ac:dyDescent="0.35">
      <c r="A30" s="8" t="s">
        <v>300</v>
      </c>
      <c r="B30" s="8" t="s">
        <v>28</v>
      </c>
      <c r="C30" s="45" t="s">
        <v>327</v>
      </c>
      <c r="D30" s="46">
        <v>23197</v>
      </c>
      <c r="E30" s="8" t="s">
        <v>301</v>
      </c>
      <c r="F30" s="47" t="s">
        <v>59</v>
      </c>
      <c r="G30" s="8" t="s">
        <v>69</v>
      </c>
      <c r="H30" s="8" t="s">
        <v>50</v>
      </c>
      <c r="I30" s="47" t="s">
        <v>70</v>
      </c>
      <c r="J30" s="8">
        <v>2</v>
      </c>
      <c r="K30" s="8">
        <v>7</v>
      </c>
      <c r="L30" s="8"/>
      <c r="M30" s="8">
        <v>14</v>
      </c>
      <c r="N30" s="8">
        <v>8</v>
      </c>
      <c r="O30" s="8">
        <f>HMP_Manchester[[#This Row],[Hours booked]]-HMP_Manchester[[#This Row],[Hours Attended]]</f>
        <v>6</v>
      </c>
    </row>
    <row r="31" spans="1:15" ht="20.149999999999999" customHeight="1" x14ac:dyDescent="0.35">
      <c r="A31" s="8" t="s">
        <v>302</v>
      </c>
      <c r="B31" s="8" t="s">
        <v>28</v>
      </c>
      <c r="C31" s="45" t="s">
        <v>328</v>
      </c>
      <c r="D31" s="46">
        <v>36578</v>
      </c>
      <c r="E31" s="8" t="s">
        <v>303</v>
      </c>
      <c r="F31" s="47" t="s">
        <v>59</v>
      </c>
      <c r="G31" s="8" t="s">
        <v>69</v>
      </c>
      <c r="H31" s="8" t="s">
        <v>50</v>
      </c>
      <c r="I31" s="47" t="s">
        <v>51</v>
      </c>
      <c r="J31" s="8">
        <v>4</v>
      </c>
      <c r="K31" s="8">
        <v>2</v>
      </c>
      <c r="L31" s="8"/>
      <c r="M31" s="8">
        <v>13</v>
      </c>
      <c r="N31" s="8">
        <v>5</v>
      </c>
      <c r="O31" s="8">
        <f>HMP_Manchester[[#This Row],[Hours booked]]-HMP_Manchester[[#This Row],[Hours Attended]]</f>
        <v>8</v>
      </c>
    </row>
    <row r="32" spans="1:15" ht="20.149999999999999" customHeight="1" x14ac:dyDescent="0.35">
      <c r="A32" s="8" t="s">
        <v>304</v>
      </c>
      <c r="B32" s="8" t="s">
        <v>28</v>
      </c>
      <c r="C32" s="45" t="s">
        <v>329</v>
      </c>
      <c r="D32" s="46">
        <v>27638</v>
      </c>
      <c r="E32" s="8" t="s">
        <v>305</v>
      </c>
      <c r="F32" s="47" t="s">
        <v>59</v>
      </c>
      <c r="G32" s="8" t="s">
        <v>76</v>
      </c>
      <c r="H32" s="47" t="s">
        <v>55</v>
      </c>
      <c r="I32" s="47" t="s">
        <v>61</v>
      </c>
      <c r="J32" s="8">
        <v>3</v>
      </c>
      <c r="K32" s="8">
        <v>3</v>
      </c>
      <c r="L32" s="8"/>
      <c r="M32" s="8">
        <v>14</v>
      </c>
      <c r="N32" s="8">
        <v>6</v>
      </c>
      <c r="O32" s="8">
        <f>HMP_Manchester[[#This Row],[Hours booked]]-HMP_Manchester[[#This Row],[Hours Attended]]</f>
        <v>8</v>
      </c>
    </row>
    <row r="33" spans="1:16" ht="20.149999999999999" customHeight="1" x14ac:dyDescent="0.35">
      <c r="A33" s="8" t="s">
        <v>306</v>
      </c>
      <c r="B33" s="8" t="s">
        <v>28</v>
      </c>
      <c r="C33" s="45" t="s">
        <v>330</v>
      </c>
      <c r="D33" s="46">
        <v>33944</v>
      </c>
      <c r="E33" s="8" t="s">
        <v>307</v>
      </c>
      <c r="F33" s="47" t="s">
        <v>59</v>
      </c>
      <c r="G33" s="8" t="s">
        <v>79</v>
      </c>
      <c r="H33" s="8" t="s">
        <v>50</v>
      </c>
      <c r="I33" s="47" t="s">
        <v>61</v>
      </c>
      <c r="J33" s="8">
        <v>3</v>
      </c>
      <c r="K33" s="8">
        <v>4</v>
      </c>
      <c r="L33" s="8">
        <f>HMP_Manchester[[#This Row],[Optimism at end (1(bad)-10(good))]]-HMP_Manchester[[#This Row],[Optimism at start (1(bad)-10(good))]]</f>
        <v>1</v>
      </c>
      <c r="M33" s="8">
        <v>12</v>
      </c>
      <c r="N33" s="8">
        <v>6</v>
      </c>
      <c r="O33" s="8">
        <f>HMP_Manchester[[#This Row],[Hours booked]]-HMP_Manchester[[#This Row],[Hours Attended]]</f>
        <v>6</v>
      </c>
    </row>
    <row r="34" spans="1:16" ht="20.149999999999999" customHeight="1" x14ac:dyDescent="0.35">
      <c r="A34" s="8" t="s">
        <v>308</v>
      </c>
      <c r="B34" s="8" t="s">
        <v>28</v>
      </c>
      <c r="C34" s="45" t="s">
        <v>331</v>
      </c>
      <c r="D34" s="46">
        <v>26005</v>
      </c>
      <c r="E34" s="8" t="s">
        <v>309</v>
      </c>
      <c r="F34" s="47" t="s">
        <v>59</v>
      </c>
      <c r="G34" s="8" t="s">
        <v>79</v>
      </c>
      <c r="H34" s="47" t="s">
        <v>55</v>
      </c>
      <c r="I34" s="47" t="s">
        <v>61</v>
      </c>
      <c r="J34" s="8">
        <v>6</v>
      </c>
      <c r="K34" s="8">
        <v>8</v>
      </c>
      <c r="L34" s="8">
        <f>HMP_Manchester[[#This Row],[Optimism at end (1(bad)-10(good))]]-HMP_Manchester[[#This Row],[Optimism at start (1(bad)-10(good))]]</f>
        <v>2</v>
      </c>
      <c r="M34" s="8">
        <v>9</v>
      </c>
      <c r="N34" s="8">
        <v>8</v>
      </c>
      <c r="O34" s="8">
        <f>HMP_Manchester[[#This Row],[Hours booked]]-HMP_Manchester[[#This Row],[Hours Attended]]</f>
        <v>1</v>
      </c>
    </row>
    <row r="35" spans="1:16" ht="20.149999999999999" customHeight="1" x14ac:dyDescent="0.35">
      <c r="A35" s="8" t="s">
        <v>310</v>
      </c>
      <c r="B35" s="8" t="s">
        <v>28</v>
      </c>
      <c r="C35" s="45" t="s">
        <v>332</v>
      </c>
      <c r="D35" s="46">
        <v>29746</v>
      </c>
      <c r="E35" s="8" t="s">
        <v>311</v>
      </c>
      <c r="F35" s="47" t="s">
        <v>59</v>
      </c>
      <c r="G35" s="8" t="s">
        <v>60</v>
      </c>
      <c r="H35" s="8" t="s">
        <v>50</v>
      </c>
      <c r="I35" s="47" t="s">
        <v>61</v>
      </c>
      <c r="J35" s="8">
        <v>6</v>
      </c>
      <c r="K35" s="8">
        <v>7</v>
      </c>
      <c r="L35" s="8">
        <f>HMP_Manchester[[#This Row],[Optimism at end (1(bad)-10(good))]]-HMP_Manchester[[#This Row],[Optimism at start (1(bad)-10(good))]]</f>
        <v>1</v>
      </c>
      <c r="M35" s="8">
        <v>32</v>
      </c>
      <c r="N35" s="8">
        <v>31</v>
      </c>
      <c r="O35" s="8">
        <f>HMP_Manchester[[#This Row],[Hours booked]]-HMP_Manchester[[#This Row],[Hours Attended]]</f>
        <v>1</v>
      </c>
    </row>
    <row r="36" spans="1:16" ht="20.149999999999999" customHeight="1" x14ac:dyDescent="0.35">
      <c r="A36" s="8" t="s">
        <v>312</v>
      </c>
      <c r="B36" s="8" t="s">
        <v>28</v>
      </c>
      <c r="C36" s="45" t="s">
        <v>333</v>
      </c>
      <c r="D36" s="46">
        <v>21943</v>
      </c>
      <c r="E36" s="8" t="s">
        <v>313</v>
      </c>
      <c r="F36" s="47" t="s">
        <v>59</v>
      </c>
      <c r="G36" s="8" t="s">
        <v>54</v>
      </c>
      <c r="H36" s="8" t="s">
        <v>50</v>
      </c>
      <c r="I36" s="47" t="s">
        <v>56</v>
      </c>
      <c r="J36" s="8">
        <v>2</v>
      </c>
      <c r="K36" s="8">
        <v>2</v>
      </c>
      <c r="L36" s="8">
        <f>HMP_Manchester[[#This Row],[Optimism at end (1(bad)-10(good))]]-HMP_Manchester[[#This Row],[Optimism at start (1(bad)-10(good))]]</f>
        <v>0</v>
      </c>
      <c r="M36" s="8">
        <v>3</v>
      </c>
      <c r="N36" s="8">
        <v>2</v>
      </c>
      <c r="O36" s="8">
        <f>HMP_Manchester[[#This Row],[Hours booked]]-HMP_Manchester[[#This Row],[Hours Attended]]</f>
        <v>1</v>
      </c>
    </row>
    <row r="37" spans="1:16" ht="20.149999999999999" customHeight="1" x14ac:dyDescent="0.35">
      <c r="A37" s="8" t="s">
        <v>314</v>
      </c>
      <c r="B37" s="8" t="s">
        <v>28</v>
      </c>
      <c r="C37" s="8" t="s">
        <v>336</v>
      </c>
      <c r="D37" s="46">
        <v>38184</v>
      </c>
      <c r="E37" s="8" t="s">
        <v>315</v>
      </c>
      <c r="F37" s="47" t="s">
        <v>59</v>
      </c>
      <c r="G37" s="8" t="s">
        <v>76</v>
      </c>
      <c r="H37" s="8" t="s">
        <v>64</v>
      </c>
      <c r="I37" s="47" t="s">
        <v>61</v>
      </c>
      <c r="J37" s="8">
        <v>6</v>
      </c>
      <c r="K37" s="8">
        <v>8</v>
      </c>
      <c r="L37" s="8">
        <f>HMP_Manchester[[#This Row],[Optimism at end (1(bad)-10(good))]]-HMP_Manchester[[#This Row],[Optimism at start (1(bad)-10(good))]]</f>
        <v>2</v>
      </c>
      <c r="M37" s="8">
        <v>23</v>
      </c>
      <c r="N37" s="8">
        <v>22</v>
      </c>
      <c r="O37" s="8">
        <f>HMP_Manchester[[#This Row],[Hours booked]]-HMP_Manchester[[#This Row],[Hours Attended]]</f>
        <v>1</v>
      </c>
    </row>
    <row r="38" spans="1:16" ht="20.149999999999999" customHeight="1" x14ac:dyDescent="0.35">
      <c r="A38" s="8" t="s">
        <v>316</v>
      </c>
      <c r="B38" s="8" t="s">
        <v>28</v>
      </c>
      <c r="C38" s="8" t="s">
        <v>336</v>
      </c>
      <c r="D38" s="46">
        <v>25509</v>
      </c>
      <c r="E38" s="8" t="s">
        <v>317</v>
      </c>
      <c r="F38" s="47" t="s">
        <v>59</v>
      </c>
      <c r="G38" s="8" t="s">
        <v>73</v>
      </c>
      <c r="H38" s="8" t="s">
        <v>50</v>
      </c>
      <c r="I38" s="47" t="s">
        <v>70</v>
      </c>
      <c r="J38" s="8">
        <v>7</v>
      </c>
      <c r="K38" s="8">
        <v>9</v>
      </c>
      <c r="L38" s="8">
        <f>HMP_Manchester[[#This Row],[Optimism at end (1(bad)-10(good))]]-HMP_Manchester[[#This Row],[Optimism at start (1(bad)-10(good))]]</f>
        <v>2</v>
      </c>
      <c r="M38" s="8">
        <v>23</v>
      </c>
      <c r="N38" s="8">
        <v>23</v>
      </c>
      <c r="O38" s="8">
        <f>HMP_Manchester[[#This Row],[Hours booked]]-HMP_Manchester[[#This Row],[Hours Attended]]</f>
        <v>0</v>
      </c>
    </row>
    <row r="39" spans="1:16" ht="20.149999999999999" customHeight="1" x14ac:dyDescent="0.35">
      <c r="A39" s="8" t="s">
        <v>318</v>
      </c>
      <c r="B39" s="8" t="s">
        <v>28</v>
      </c>
      <c r="C39" s="8" t="s">
        <v>340</v>
      </c>
      <c r="D39" s="46">
        <v>32983</v>
      </c>
      <c r="E39" s="8" t="s">
        <v>319</v>
      </c>
      <c r="F39" s="47" t="s">
        <v>59</v>
      </c>
      <c r="G39" s="8" t="s">
        <v>54</v>
      </c>
      <c r="H39" s="47" t="s">
        <v>55</v>
      </c>
      <c r="I39" s="47" t="s">
        <v>70</v>
      </c>
      <c r="J39" s="8">
        <v>2</v>
      </c>
      <c r="K39" s="8">
        <v>1</v>
      </c>
      <c r="L39" s="8">
        <f>HMP_Manchester[[#This Row],[Optimism at end (1(bad)-10(good))]]-HMP_Manchester[[#This Row],[Optimism at start (1(bad)-10(good))]]</f>
        <v>-1</v>
      </c>
      <c r="M39" s="8">
        <v>35</v>
      </c>
      <c r="N39" s="8">
        <v>34</v>
      </c>
      <c r="O39" s="8">
        <f>HMP_Manchester[[#This Row],[Hours booked]]-HMP_Manchester[[#This Row],[Hours Attended]]</f>
        <v>1</v>
      </c>
    </row>
    <row r="40" spans="1:16" ht="20.149999999999999" customHeight="1" x14ac:dyDescent="0.35">
      <c r="A40" s="8" t="s">
        <v>320</v>
      </c>
      <c r="B40" s="8" t="s">
        <v>28</v>
      </c>
      <c r="C40" s="45" t="s">
        <v>324</v>
      </c>
      <c r="D40" s="46">
        <v>28484</v>
      </c>
      <c r="E40" s="8" t="s">
        <v>321</v>
      </c>
      <c r="F40" s="47" t="s">
        <v>59</v>
      </c>
      <c r="G40" s="8" t="s">
        <v>69</v>
      </c>
      <c r="H40" s="8" t="s">
        <v>50</v>
      </c>
      <c r="I40" s="47" t="s">
        <v>61</v>
      </c>
      <c r="J40" s="8">
        <v>5</v>
      </c>
      <c r="K40" s="8">
        <v>9</v>
      </c>
      <c r="L40" s="8">
        <f>HMP_Manchester[[#This Row],[Optimism at end (1(bad)-10(good))]]-HMP_Manchester[[#This Row],[Optimism at start (1(bad)-10(good))]]</f>
        <v>4</v>
      </c>
      <c r="M40" s="8">
        <v>16</v>
      </c>
      <c r="N40" s="8">
        <v>15</v>
      </c>
      <c r="O40" s="8">
        <f>HMP_Manchester[[#This Row],[Hours booked]]-HMP_Manchester[[#This Row],[Hours Attended]]</f>
        <v>1</v>
      </c>
    </row>
    <row r="41" spans="1:16" ht="20.149999999999999" customHeight="1" x14ac:dyDescent="0.35">
      <c r="A41" s="8" t="s">
        <v>322</v>
      </c>
      <c r="B41" s="8" t="s">
        <v>28</v>
      </c>
      <c r="C41" s="45" t="s">
        <v>325</v>
      </c>
      <c r="D41" s="46">
        <v>35960</v>
      </c>
      <c r="E41" s="8" t="s">
        <v>323</v>
      </c>
      <c r="F41" s="47" t="s">
        <v>59</v>
      </c>
      <c r="G41" s="8" t="s">
        <v>69</v>
      </c>
      <c r="H41" s="8" t="s">
        <v>64</v>
      </c>
      <c r="I41" s="47" t="s">
        <v>51</v>
      </c>
      <c r="J41" s="8">
        <v>2</v>
      </c>
      <c r="K41" s="8">
        <v>6</v>
      </c>
      <c r="L41" s="8">
        <f>HMP_Manchester[[#This Row],[Optimism at end (1(bad)-10(good))]]-HMP_Manchester[[#This Row],[Optimism at start (1(bad)-10(good))]]</f>
        <v>4</v>
      </c>
      <c r="M41" s="8">
        <v>15</v>
      </c>
      <c r="N41" s="8">
        <v>14</v>
      </c>
      <c r="O41" s="8">
        <f>HMP_Manchester[[#This Row],[Hours booked]]-HMP_Manchester[[#This Row],[Hours Attended]]</f>
        <v>1</v>
      </c>
    </row>
    <row r="42" spans="1:16" ht="20.149999999999999" customHeight="1" x14ac:dyDescent="0.35">
      <c r="M42" s="49"/>
      <c r="N42" s="49"/>
      <c r="O42" s="49"/>
      <c r="P42" s="49"/>
    </row>
    <row r="43" spans="1:16" ht="20.149999999999999" customHeight="1" x14ac:dyDescent="0.35">
      <c r="M43" s="49"/>
      <c r="N43" s="49"/>
      <c r="O43" s="49"/>
      <c r="P43" s="49"/>
    </row>
    <row r="44" spans="1:16" ht="20.149999999999999" customHeight="1" x14ac:dyDescent="0.35">
      <c r="M44" s="49"/>
      <c r="N44" s="49"/>
      <c r="O44" s="49"/>
      <c r="P44" s="49"/>
    </row>
    <row r="45" spans="1:16" ht="20.149999999999999" customHeight="1" x14ac:dyDescent="0.35">
      <c r="M45" s="49"/>
      <c r="N45" s="49"/>
      <c r="O45" s="49"/>
      <c r="P45" s="49"/>
    </row>
    <row r="46" spans="1:16" ht="20.149999999999999" customHeight="1" x14ac:dyDescent="0.35">
      <c r="M46" s="49"/>
      <c r="N46" s="49"/>
      <c r="O46" s="49"/>
      <c r="P46" s="49"/>
    </row>
    <row r="47" spans="1:16" ht="20.149999999999999" customHeight="1" x14ac:dyDescent="0.35">
      <c r="K47" s="43"/>
      <c r="M47" s="49"/>
      <c r="N47" s="49"/>
      <c r="O47" s="49"/>
      <c r="P47" s="49"/>
    </row>
    <row r="48" spans="1:16" ht="20.149999999999999" customHeight="1" x14ac:dyDescent="0.35">
      <c r="M48" s="49"/>
      <c r="N48" s="49"/>
      <c r="O48" s="49"/>
      <c r="P48" s="49"/>
    </row>
    <row r="49" spans="11:16" ht="20.149999999999999" customHeight="1" x14ac:dyDescent="0.35">
      <c r="M49" s="49"/>
      <c r="N49" s="49"/>
      <c r="O49" s="49"/>
      <c r="P49" s="49"/>
    </row>
    <row r="50" spans="11:16" ht="20.149999999999999" customHeight="1" x14ac:dyDescent="0.35">
      <c r="K50" s="43"/>
      <c r="M50" s="49"/>
      <c r="N50" s="49"/>
      <c r="O50" s="49"/>
      <c r="P50" s="49"/>
    </row>
    <row r="51" spans="11:16" ht="20.149999999999999" customHeight="1" x14ac:dyDescent="0.35">
      <c r="M51" s="49"/>
      <c r="N51" s="49"/>
      <c r="O51" s="49"/>
      <c r="P51" s="49"/>
    </row>
    <row r="52" spans="11:16" ht="20.149999999999999" customHeight="1" x14ac:dyDescent="0.35">
      <c r="M52" s="49"/>
      <c r="N52" s="49"/>
      <c r="O52" s="49"/>
      <c r="P52" s="49"/>
    </row>
    <row r="53" spans="11:16" ht="20.149999999999999" customHeight="1" x14ac:dyDescent="0.35">
      <c r="M53" s="49"/>
      <c r="N53" s="49"/>
      <c r="O53" s="49"/>
      <c r="P53" s="49"/>
    </row>
    <row r="54" spans="11:16" ht="20.149999999999999" customHeight="1" x14ac:dyDescent="0.35">
      <c r="M54" s="49"/>
      <c r="N54" s="49"/>
      <c r="O54" s="49"/>
      <c r="P54" s="49"/>
    </row>
    <row r="55" spans="11:16" ht="20.149999999999999" customHeight="1" x14ac:dyDescent="0.35">
      <c r="M55" s="49"/>
      <c r="N55" s="49"/>
      <c r="O55" s="49"/>
      <c r="P55" s="49"/>
    </row>
    <row r="56" spans="11:16" ht="20.149999999999999" customHeight="1" x14ac:dyDescent="0.35">
      <c r="M56" s="49"/>
      <c r="N56" s="49"/>
      <c r="O56" s="49"/>
      <c r="P56" s="49"/>
    </row>
    <row r="57" spans="11:16" ht="20.149999999999999" customHeight="1" x14ac:dyDescent="0.35">
      <c r="M57" s="49"/>
      <c r="N57" s="49"/>
      <c r="O57" s="49"/>
      <c r="P57" s="49"/>
    </row>
    <row r="58" spans="11:16" ht="20.149999999999999" customHeight="1" x14ac:dyDescent="0.35">
      <c r="K58" s="43"/>
      <c r="M58" s="49"/>
      <c r="N58" s="49"/>
      <c r="O58" s="49"/>
      <c r="P58" s="49"/>
    </row>
    <row r="59" spans="11:16" ht="20.149999999999999" customHeight="1" x14ac:dyDescent="0.35">
      <c r="M59" s="49"/>
      <c r="N59" s="49"/>
      <c r="O59" s="49"/>
      <c r="P59" s="49"/>
    </row>
    <row r="60" spans="11:16" ht="20.149999999999999" customHeight="1" x14ac:dyDescent="0.35">
      <c r="M60" s="49"/>
      <c r="N60" s="49"/>
      <c r="O60" s="49"/>
      <c r="P60" s="49"/>
    </row>
    <row r="61" spans="11:16" ht="20.149999999999999" customHeight="1" x14ac:dyDescent="0.35">
      <c r="M61" s="49"/>
      <c r="N61" s="49"/>
      <c r="O61" s="49"/>
      <c r="P61" s="49"/>
    </row>
  </sheetData>
  <phoneticPr fontId="1" type="noConversion"/>
  <dataValidations count="1">
    <dataValidation type="date" operator="greaterThan" allowBlank="1" showInputMessage="1" showErrorMessage="1" errorTitle="Invalid date" error="The date of birth entered is either not a correct date or would make the person over 100 years old." sqref="D2:D41" xr:uid="{806E7679-892C-48E1-AFDE-0DD852B59AA7}">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ick from the list" xr:uid="{FE89E5DD-31A1-4AEC-8E4C-925628206051}">
          <x14:formula1>
            <xm:f>'Validation lists'!$A$1:$A$19</xm:f>
          </x14:formula1>
          <xm:sqref>C2:C41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438-0826-4F62-AA82-9C7AF11338DA}">
  <dimension ref="A1:C20"/>
  <sheetViews>
    <sheetView workbookViewId="0">
      <selection activeCell="A2" sqref="A2"/>
    </sheetView>
  </sheetViews>
  <sheetFormatPr defaultRowHeight="14.5" x14ac:dyDescent="0.35"/>
  <cols>
    <col min="1" max="1" width="77.08203125" style="7" bestFit="1" customWidth="1"/>
    <col min="2" max="2" width="24.5" bestFit="1" customWidth="1"/>
    <col min="3" max="3" width="46.25" customWidth="1"/>
  </cols>
  <sheetData>
    <row r="1" spans="1:2" ht="16" x14ac:dyDescent="0.4">
      <c r="A1" s="35" t="s">
        <v>33</v>
      </c>
      <c r="B1" s="34" t="s">
        <v>36</v>
      </c>
    </row>
    <row r="2" spans="1:2" ht="16" x14ac:dyDescent="0.4">
      <c r="A2" s="35" t="s">
        <v>344</v>
      </c>
      <c r="B2" s="34" t="s">
        <v>59</v>
      </c>
    </row>
    <row r="3" spans="1:2" ht="16" x14ac:dyDescent="0.4">
      <c r="A3" s="35" t="s">
        <v>345</v>
      </c>
      <c r="B3" s="34" t="s">
        <v>48</v>
      </c>
    </row>
    <row r="4" spans="1:2" ht="16" x14ac:dyDescent="0.4">
      <c r="A4" s="35" t="s">
        <v>346</v>
      </c>
      <c r="B4" s="34"/>
    </row>
    <row r="5" spans="1:2" ht="16" x14ac:dyDescent="0.4">
      <c r="A5" s="35" t="s">
        <v>347</v>
      </c>
      <c r="B5" s="34"/>
    </row>
    <row r="6" spans="1:2" ht="16" x14ac:dyDescent="0.4">
      <c r="A6" s="35" t="s">
        <v>348</v>
      </c>
      <c r="B6" s="34"/>
    </row>
    <row r="7" spans="1:2" ht="16" x14ac:dyDescent="0.4">
      <c r="A7" s="35" t="s">
        <v>349</v>
      </c>
      <c r="B7" s="34"/>
    </row>
    <row r="8" spans="1:2" ht="16" x14ac:dyDescent="0.4">
      <c r="A8" s="35" t="s">
        <v>350</v>
      </c>
      <c r="B8" s="34"/>
    </row>
    <row r="9" spans="1:2" ht="16" x14ac:dyDescent="0.4">
      <c r="A9" s="35" t="s">
        <v>351</v>
      </c>
      <c r="B9" s="34"/>
    </row>
    <row r="10" spans="1:2" ht="16" x14ac:dyDescent="0.4">
      <c r="A10" s="35" t="s">
        <v>352</v>
      </c>
      <c r="B10" s="34"/>
    </row>
    <row r="11" spans="1:2" ht="16" x14ac:dyDescent="0.4">
      <c r="A11" s="35" t="s">
        <v>353</v>
      </c>
      <c r="B11" s="34"/>
    </row>
    <row r="12" spans="1:2" ht="16" x14ac:dyDescent="0.4">
      <c r="A12" s="35" t="s">
        <v>354</v>
      </c>
      <c r="B12" s="34"/>
    </row>
    <row r="13" spans="1:2" ht="16" x14ac:dyDescent="0.4">
      <c r="A13" s="35" t="s">
        <v>355</v>
      </c>
      <c r="B13" s="34"/>
    </row>
    <row r="14" spans="1:2" ht="16" x14ac:dyDescent="0.4">
      <c r="A14" s="35" t="s">
        <v>356</v>
      </c>
      <c r="B14" s="34"/>
    </row>
    <row r="15" spans="1:2" ht="16" x14ac:dyDescent="0.4">
      <c r="A15" s="35" t="s">
        <v>357</v>
      </c>
      <c r="B15" s="34"/>
    </row>
    <row r="16" spans="1:2" ht="16" x14ac:dyDescent="0.4">
      <c r="A16" s="35" t="s">
        <v>358</v>
      </c>
      <c r="B16" s="34"/>
    </row>
    <row r="17" spans="1:3" ht="16" x14ac:dyDescent="0.4">
      <c r="A17" s="35" t="s">
        <v>359</v>
      </c>
      <c r="B17" s="34"/>
    </row>
    <row r="18" spans="1:3" ht="16" x14ac:dyDescent="0.4">
      <c r="A18" s="35" t="s">
        <v>360</v>
      </c>
      <c r="B18" s="34"/>
    </row>
    <row r="19" spans="1:3" ht="16" x14ac:dyDescent="0.4">
      <c r="A19" s="35" t="s">
        <v>361</v>
      </c>
      <c r="B19" s="34"/>
    </row>
    <row r="20" spans="1:3" ht="16" x14ac:dyDescent="0.4">
      <c r="A20" s="35" t="s">
        <v>362</v>
      </c>
      <c r="B20" s="34"/>
      <c r="C20" s="4"/>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729D-3BE3-49F4-81D6-AB548C126F93}">
  <dimension ref="A1:W24"/>
  <sheetViews>
    <sheetView zoomScaleNormal="100" workbookViewId="0">
      <selection sqref="A1:G1"/>
    </sheetView>
  </sheetViews>
  <sheetFormatPr defaultColWidth="8.83203125" defaultRowHeight="16" x14ac:dyDescent="0.4"/>
  <cols>
    <col min="1" max="1" width="16.5" style="33" customWidth="1"/>
    <col min="2" max="2" width="17.5" style="9" customWidth="1"/>
    <col min="3" max="3" width="28.4140625" style="9" customWidth="1"/>
    <col min="4" max="4" width="14.58203125" style="9" customWidth="1"/>
    <col min="5" max="5" width="33.58203125" style="9" customWidth="1"/>
    <col min="6" max="6" width="30.25" style="9" customWidth="1"/>
    <col min="7" max="7" width="28.33203125" style="9" customWidth="1"/>
    <col min="8" max="16384" width="8.83203125" style="9"/>
  </cols>
  <sheetData>
    <row r="1" spans="1:23" s="22" customFormat="1" ht="42.75" customHeight="1" x14ac:dyDescent="0.35">
      <c r="A1" s="61" t="s">
        <v>363</v>
      </c>
      <c r="B1" s="61"/>
      <c r="C1" s="61"/>
      <c r="D1" s="61"/>
      <c r="E1" s="61"/>
      <c r="F1" s="61"/>
      <c r="G1" s="61"/>
      <c r="H1" s="21"/>
      <c r="I1" s="21"/>
      <c r="J1" s="21"/>
      <c r="K1" s="21"/>
      <c r="L1" s="21"/>
      <c r="M1" s="21"/>
      <c r="N1" s="21"/>
      <c r="O1" s="21"/>
      <c r="P1" s="21"/>
      <c r="Q1" s="21"/>
      <c r="R1" s="21"/>
      <c r="S1" s="21"/>
      <c r="T1" s="21"/>
      <c r="U1" s="21"/>
      <c r="V1" s="21"/>
      <c r="W1" s="21"/>
    </row>
    <row r="2" spans="1:23" s="24" customFormat="1" ht="42.75" customHeight="1" x14ac:dyDescent="0.35">
      <c r="A2" s="60" t="s">
        <v>364</v>
      </c>
      <c r="B2" s="60"/>
      <c r="C2" s="60"/>
      <c r="D2" s="62" t="s">
        <v>365</v>
      </c>
      <c r="E2" s="62"/>
      <c r="F2" s="59" t="s">
        <v>366</v>
      </c>
      <c r="G2" s="59"/>
      <c r="H2" s="23"/>
      <c r="I2" s="23"/>
      <c r="J2" s="23"/>
      <c r="K2" s="23"/>
      <c r="L2" s="23"/>
      <c r="M2" s="23"/>
      <c r="N2" s="23"/>
      <c r="O2" s="23"/>
      <c r="P2" s="23"/>
      <c r="Q2" s="23"/>
      <c r="R2" s="23"/>
      <c r="S2" s="23"/>
      <c r="T2" s="23"/>
      <c r="U2" s="23"/>
      <c r="V2" s="23"/>
      <c r="W2" s="23"/>
    </row>
    <row r="3" spans="1:23" s="26" customFormat="1" ht="56.25" customHeight="1" x14ac:dyDescent="0.35">
      <c r="A3" s="25" t="s">
        <v>4</v>
      </c>
      <c r="B3" s="25" t="s">
        <v>8</v>
      </c>
      <c r="C3" s="25" t="s">
        <v>9</v>
      </c>
      <c r="D3" s="25" t="s">
        <v>367</v>
      </c>
      <c r="E3" s="25" t="s">
        <v>368</v>
      </c>
      <c r="F3" s="25" t="s">
        <v>369</v>
      </c>
      <c r="G3" s="25" t="s">
        <v>370</v>
      </c>
    </row>
    <row r="4" spans="1:23" s="22" customFormat="1" ht="35.25" customHeight="1" x14ac:dyDescent="0.35">
      <c r="A4" s="27" t="s">
        <v>24</v>
      </c>
      <c r="B4" s="28"/>
      <c r="C4" s="28"/>
      <c r="D4" s="40"/>
      <c r="E4" s="29" t="e">
        <f>D4/C4</f>
        <v>#DIV/0!</v>
      </c>
      <c r="F4" s="30"/>
      <c r="G4" s="30"/>
    </row>
    <row r="5" spans="1:23" s="22" customFormat="1" ht="38.25" customHeight="1" x14ac:dyDescent="0.35">
      <c r="A5" s="31" t="s">
        <v>19</v>
      </c>
      <c r="B5" s="32"/>
      <c r="C5" s="28"/>
      <c r="D5" s="40"/>
      <c r="E5" s="29" t="e">
        <f t="shared" ref="E5:E6" si="0">D5/C5</f>
        <v>#DIV/0!</v>
      </c>
      <c r="F5" s="30"/>
      <c r="G5" s="30"/>
    </row>
    <row r="6" spans="1:23" s="22" customFormat="1" ht="35.25" customHeight="1" x14ac:dyDescent="0.35">
      <c r="A6" s="27" t="s">
        <v>28</v>
      </c>
      <c r="B6" s="28"/>
      <c r="C6" s="28"/>
      <c r="D6" s="40"/>
      <c r="E6" s="29" t="e">
        <f t="shared" si="0"/>
        <v>#DIV/0!</v>
      </c>
      <c r="F6" s="30"/>
      <c r="G6" s="30"/>
    </row>
    <row r="7" spans="1:23" ht="26.15" customHeight="1" x14ac:dyDescent="0.4"/>
    <row r="8" spans="1:23" ht="24.65" customHeight="1" x14ac:dyDescent="0.4">
      <c r="A8" s="58" t="s">
        <v>371</v>
      </c>
      <c r="B8" s="58"/>
      <c r="C8" s="58"/>
      <c r="D8" s="58"/>
      <c r="E8" s="58"/>
      <c r="F8" s="58"/>
      <c r="G8" s="58"/>
    </row>
    <row r="9" spans="1:23" ht="27.75" customHeight="1" x14ac:dyDescent="0.4">
      <c r="A9" s="58" t="s">
        <v>372</v>
      </c>
      <c r="B9" s="58"/>
      <c r="C9" s="58"/>
      <c r="D9" s="58"/>
      <c r="E9" s="58"/>
      <c r="F9" s="58"/>
      <c r="G9" s="58"/>
    </row>
    <row r="10" spans="1:23" ht="78.5" customHeight="1" x14ac:dyDescent="0.4">
      <c r="A10" s="51"/>
      <c r="B10" s="51"/>
      <c r="C10" s="51"/>
      <c r="D10" s="51"/>
      <c r="E10" s="51"/>
      <c r="F10" s="51"/>
      <c r="G10" s="51"/>
    </row>
    <row r="12" spans="1:23" x14ac:dyDescent="0.4">
      <c r="A12" s="63"/>
      <c r="B12" s="63"/>
      <c r="C12" s="63"/>
      <c r="D12" s="33"/>
      <c r="E12" s="63"/>
      <c r="F12" s="63"/>
      <c r="G12" s="63"/>
    </row>
    <row r="14" spans="1:23" x14ac:dyDescent="0.4">
      <c r="A14" s="57" t="s">
        <v>373</v>
      </c>
      <c r="B14" s="57"/>
      <c r="C14" s="57"/>
      <c r="D14" s="33"/>
      <c r="E14" s="57" t="s">
        <v>374</v>
      </c>
      <c r="F14" s="57"/>
      <c r="G14" s="57"/>
    </row>
    <row r="15" spans="1:23" ht="38" customHeight="1" x14ac:dyDescent="0.4">
      <c r="A15" s="51"/>
      <c r="B15" s="51"/>
      <c r="C15" s="51"/>
      <c r="D15" s="33"/>
      <c r="E15" s="51"/>
      <c r="F15" s="51"/>
      <c r="G15" s="51"/>
    </row>
    <row r="16" spans="1:23" ht="93.5" customHeight="1" x14ac:dyDescent="0.4">
      <c r="A16" s="51"/>
      <c r="B16" s="51"/>
      <c r="C16" s="51"/>
      <c r="D16" s="33"/>
      <c r="E16" s="51"/>
      <c r="F16" s="51"/>
      <c r="G16" s="51"/>
    </row>
    <row r="17" spans="1:7" ht="23.5" customHeight="1" x14ac:dyDescent="0.4">
      <c r="A17" s="57" t="s">
        <v>403</v>
      </c>
      <c r="B17" s="57"/>
      <c r="C17" s="57"/>
      <c r="D17" s="33"/>
      <c r="E17" s="57" t="s">
        <v>403</v>
      </c>
      <c r="F17" s="57"/>
      <c r="G17" s="57"/>
    </row>
    <row r="18" spans="1:7" ht="22" customHeight="1" x14ac:dyDescent="0.4">
      <c r="A18" s="52" t="s">
        <v>375</v>
      </c>
      <c r="B18" s="33" t="s">
        <v>376</v>
      </c>
      <c r="C18" s="33" t="s">
        <v>377</v>
      </c>
      <c r="D18" s="33"/>
      <c r="E18" s="33" t="s">
        <v>375</v>
      </c>
      <c r="F18" s="33" t="s">
        <v>376</v>
      </c>
      <c r="G18" s="33" t="s">
        <v>377</v>
      </c>
    </row>
    <row r="19" spans="1:7" ht="173.5" customHeight="1" x14ac:dyDescent="0.4">
      <c r="A19" s="53" t="s">
        <v>378</v>
      </c>
      <c r="B19" s="50" t="s">
        <v>379</v>
      </c>
      <c r="C19" s="50" t="s">
        <v>395</v>
      </c>
      <c r="D19" s="54"/>
      <c r="E19" s="53" t="s">
        <v>380</v>
      </c>
      <c r="F19" s="50" t="s">
        <v>381</v>
      </c>
      <c r="G19" s="50" t="s">
        <v>396</v>
      </c>
    </row>
    <row r="20" spans="1:7" ht="99" customHeight="1" x14ac:dyDescent="0.4">
      <c r="A20" s="53" t="s">
        <v>382</v>
      </c>
      <c r="B20" s="50" t="s">
        <v>383</v>
      </c>
      <c r="C20" s="50" t="s">
        <v>397</v>
      </c>
      <c r="D20" s="33"/>
      <c r="E20" s="53" t="s">
        <v>384</v>
      </c>
      <c r="F20" s="50" t="s">
        <v>385</v>
      </c>
      <c r="G20" s="50" t="s">
        <v>398</v>
      </c>
    </row>
    <row r="21" spans="1:7" ht="110.5" customHeight="1" x14ac:dyDescent="0.4">
      <c r="A21" s="53"/>
      <c r="B21" s="50"/>
      <c r="C21" s="50"/>
      <c r="D21" s="33"/>
      <c r="E21" s="53" t="s">
        <v>386</v>
      </c>
      <c r="F21" s="50" t="s">
        <v>387</v>
      </c>
      <c r="G21" s="50" t="s">
        <v>401</v>
      </c>
    </row>
    <row r="22" spans="1:7" ht="72.5" customHeight="1" x14ac:dyDescent="0.4">
      <c r="A22" s="53"/>
      <c r="B22" s="50"/>
      <c r="C22" s="50"/>
      <c r="D22" s="33"/>
      <c r="E22" s="53" t="s">
        <v>388</v>
      </c>
      <c r="F22" s="50" t="s">
        <v>389</v>
      </c>
      <c r="G22" s="50" t="s">
        <v>399</v>
      </c>
    </row>
    <row r="23" spans="1:7" ht="112" customHeight="1" x14ac:dyDescent="0.4">
      <c r="A23" s="53"/>
      <c r="B23" s="50"/>
      <c r="C23" s="55"/>
      <c r="D23" s="33"/>
      <c r="E23" s="53" t="s">
        <v>390</v>
      </c>
      <c r="F23" s="50" t="s">
        <v>391</v>
      </c>
      <c r="G23" s="55" t="s">
        <v>392</v>
      </c>
    </row>
    <row r="24" spans="1:7" ht="73" customHeight="1" x14ac:dyDescent="0.4">
      <c r="A24" s="53"/>
      <c r="B24" s="50"/>
      <c r="C24" s="55"/>
      <c r="D24" s="33"/>
      <c r="E24" s="53" t="s">
        <v>393</v>
      </c>
      <c r="F24" s="50" t="s">
        <v>394</v>
      </c>
      <c r="G24" s="55" t="s">
        <v>400</v>
      </c>
    </row>
  </sheetData>
  <sortState xmlns:xlrd2="http://schemas.microsoft.com/office/spreadsheetml/2017/richdata2" ref="A4:W6">
    <sortCondition ref="A4:A6"/>
  </sortState>
  <mergeCells count="12">
    <mergeCell ref="A17:C17"/>
    <mergeCell ref="E17:G17"/>
    <mergeCell ref="F2:G2"/>
    <mergeCell ref="A2:C2"/>
    <mergeCell ref="A1:G1"/>
    <mergeCell ref="D2:E2"/>
    <mergeCell ref="A8:G8"/>
    <mergeCell ref="A12:C12"/>
    <mergeCell ref="E12:G12"/>
    <mergeCell ref="A9:G9"/>
    <mergeCell ref="A14:C14"/>
    <mergeCell ref="E14:G14"/>
  </mergeCells>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3.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2b3af6919b4a52502c8f640df0f3f7d8">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01d064661c90ba58cb4d6ca189b2a9a8"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D a t a M a s h u p   x m l n s = " h t t p : / / s c h e m a s . m i c r o s o f t . c o m / D a t a M a s h u p " > A A A A A A 0 D A A B Q S w M E F A A C A A g A p n 5 j W + + H k m y m A A A A 9 g A A A B I A H A B D b 2 5 m a W c v U G F j a 2 F n Z S 5 4 b W w g o h g A K K A U A A A A A A A A A A A A A A A A A A A A A A A A A A A A h Y 9 B D o I w F E S v Q r q n L a D R k E 9 J d O F G E h M T 4 7 b B C o 3 w M b R Y 7 u b C I 3 k F M Y q 6 c z l v 3 m L m f r 1 B 2 t e V d 1 G t 0 Q 0 m J K C c e A r z 5 q C x S E h n j / 6 c p A I 2 M j / J Q n m D j C b u z S E h p b X n m D H n H H U R b d q C h Z w H b J + t t 3 m p a k k + s v 4 v + x q N l Z g r I m D 3 G i N C G k x m d M o j y o G N E D K N X y E c 9 j 7 b H w j L r r J d q 4 R C f 7 U A N k Z g 7 w / i A V B L A w Q U A A I A C A C m f m 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p n 5 j W y i K R 7 g O A A A A E Q A A A B M A H A B G b 3 J t d W x h c y 9 T Z W N 0 a W 9 u M S 5 t I K I Y A C i g F A A A A A A A A A A A A A A A A A A A A A A A A A A A A C t O T S 7 J z M 9 T C I b Q h t Y A U E s B A i 0 A F A A C A A g A p n 5 j W + + H k m y m A A A A 9 g A A A B I A A A A A A A A A A A A A A A A A A A A A A E N v b m Z p Z y 9 Q Y W N r Y W d l L n h t b F B L A Q I t A B Q A A g A I A K Z + Y 1 t T c j g s m w A A A O E A A A A T A A A A A A A A A A A A A A A A A P I A A A B b Q 2 9 u d G V u d F 9 U e X B l c 1 0 u e G 1 s U E s B A i 0 A F A A C A A g A p n 5 j 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W T 4 u 9 o 6 J d S 6 s N j w x A D z 8 i A A A A A A I A A A A A A B B m A A A A A Q A A I A A A A D / / D E O U N I d U h h s l E m f M 5 n i m n g t i 1 x e w D 8 S 9 R I D W A 6 q Z A A A A A A 6 A A A A A A g A A I A A A A A 2 G 5 Z 5 1 J G c F J j j 2 V W S d O V 7 g 6 j z X F t U Z t W j j E 5 p g N Q g Z U A A A A H q m W n r P f q P s 5 g 5 c x V 6 3 b A 7 a i H M G F n L / x c 4 7 6 9 3 1 X s 5 3 b f L u b l N p 9 E R t e V 7 w 4 V J 4 3 O g 5 C 5 H K S m h g T 4 k R v l D t a 2 N x u 6 H y j 5 r N h 0 A E E j 7 x u Q 0 9 Q A A A A B U j 5 k b f w 9 1 n u 3 Q V 1 + H K g F n v H r R 8 c D j X c A W w H 7 m x T u 6 X E S q 3 4 F k r I K o D / v j d K N E + a + Q L b k K Q 7 d W K 0 M M N I C s i k F o = < / D a t a M a s h u p > 
</file>

<file path=customXml/itemProps1.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4052C39F-1F1E-4D92-AA4F-2D878DA62F70}">
  <ds:schemaRefs>
    <ds:schemaRef ds:uri="http://schemas.microsoft.com/office/2006/metadata/properties"/>
    <ds:schemaRef ds:uri="http://schemas.microsoft.com/office/infopath/2007/PartnerControls"/>
    <ds:schemaRef ds:uri="183756ed-2399-4f1e-bf15-a41b28dac9f4"/>
    <ds:schemaRef ds:uri="2b1e5f7b-9cb5-478e-9511-7632844c0591"/>
  </ds:schemaRefs>
</ds:datastoreItem>
</file>

<file path=customXml/itemProps5.xml><?xml version="1.0" encoding="utf-8"?>
<ds:datastoreItem xmlns:ds="http://schemas.openxmlformats.org/officeDocument/2006/customXml" ds:itemID="{FF99F65F-F42B-4516-98D9-8604F4ACC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7.xml><?xml version="1.0" encoding="utf-8"?>
<ds:datastoreItem xmlns:ds="http://schemas.openxmlformats.org/officeDocument/2006/customXml" ds:itemID="{D2347FE1-72C2-419B-9E25-3AC60F5426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Guidelines</vt:lpstr>
      <vt:lpstr>Prison info</vt:lpstr>
      <vt:lpstr>All participants</vt:lpstr>
      <vt:lpstr>Prison 1</vt:lpstr>
      <vt:lpstr>Prison 2</vt:lpstr>
      <vt:lpstr>Prison 3</vt:lpstr>
      <vt:lpstr>Validation lists</vt:lpstr>
      <vt:lpstr> Summary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Clare Chamberlain</cp:lastModifiedBy>
  <cp:revision/>
  <dcterms:created xsi:type="dcterms:W3CDTF">2019-12-09T10:51:42Z</dcterms:created>
  <dcterms:modified xsi:type="dcterms:W3CDTF">2026-01-30T16:03:13Z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